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Income &amp; Expense Report" sheetId="2" r:id="rId6"/>
  </sheets>
  <definedNames/>
  <calcPr/>
</workbook>
</file>

<file path=xl/sharedStrings.xml><?xml version="1.0" encoding="utf-8"?>
<sst xmlns="http://schemas.openxmlformats.org/spreadsheetml/2006/main" count="388" uniqueCount="96">
  <si>
    <t>MONTHLY INCOME &amp; EXPENSE REPORT</t>
  </si>
  <si>
    <t/>
  </si>
  <si>
    <t>All amounts in USD; dates are eight-digit YYYYMMDD numbers; sample data is synthetic.</t>
  </si>
  <si>
    <t>REPORT CONTROLS — EDIT B4:B9</t>
  </si>
  <si>
    <t>REPORT SUMMARY — CALCULATED</t>
  </si>
  <si>
    <t>EXPENSE CATEGORY SUMMARY</t>
  </si>
  <si>
    <t>Period start (YYYYMMDD)</t>
  </si>
  <si>
    <t>Cleared income (USD)</t>
  </si>
  <si>
    <t>Category</t>
  </si>
  <si>
    <t>Planned expense (USD, editable)</t>
  </si>
  <si>
    <t>Cleared actual (USD)</t>
  </si>
  <si>
    <t>Remaining / (over) (USD)</t>
  </si>
  <si>
    <t>Period end (YYYYMMDD)</t>
  </si>
  <si>
    <t>Cleared expenses (USD)</t>
  </si>
  <si>
    <t>Payroll</t>
  </si>
  <si>
    <t>As-of date (YYYYMMDD)</t>
  </si>
  <si>
    <t>Net operating cash (USD)</t>
  </si>
  <si>
    <t>Rent</t>
  </si>
  <si>
    <t>Opening cash across included accounts (USD)</t>
  </si>
  <si>
    <t>Transfer in (USD)</t>
  </si>
  <si>
    <t>Software</t>
  </si>
  <si>
    <t>Planned income (USD)</t>
  </si>
  <si>
    <t>Transfer out (USD)</t>
  </si>
  <si>
    <t>Marketing</t>
  </si>
  <si>
    <t>Planned expenses (USD)</t>
  </si>
  <si>
    <t>Closing cash as of date (USD)</t>
  </si>
  <si>
    <t>Travel</t>
  </si>
  <si>
    <t>Income versus plan (USD)</t>
  </si>
  <si>
    <t>Utilities</t>
  </si>
  <si>
    <t>Expense remaining / (over) (USD)</t>
  </si>
  <si>
    <t>Supplies</t>
  </si>
  <si>
    <t>Pending income (USD)</t>
  </si>
  <si>
    <t>Fees</t>
  </si>
  <si>
    <t>Pending expenses (USD)</t>
  </si>
  <si>
    <t>Other</t>
  </si>
  <si>
    <t>Cleared unreconciled count</t>
  </si>
  <si>
    <t>TOTAL</t>
  </si>
  <si>
    <t>Review flag</t>
  </si>
  <si>
    <t>Positive remaining values are under plan; negative values are over plan.</t>
  </si>
  <si>
    <t>TRANSACTION LOG — EDIT A18:J46; retain one row per cash movement</t>
  </si>
  <si>
    <t>Date (YYYYMMDD)</t>
  </si>
  <si>
    <t>Record ID</t>
  </si>
  <si>
    <t>Type</t>
  </si>
  <si>
    <t>Account</t>
  </si>
  <si>
    <t>Payee / source</t>
  </si>
  <si>
    <t>Amount (USD)</t>
  </si>
  <si>
    <t>Method / note</t>
  </si>
  <si>
    <t>Status</t>
  </si>
  <si>
    <t>Reconciled?</t>
  </si>
  <si>
    <t>R-001</t>
  </si>
  <si>
    <t>Income</t>
  </si>
  <si>
    <t>Operating checking</t>
  </si>
  <si>
    <t>Northstar Design</t>
  </si>
  <si>
    <t>Revenue</t>
  </si>
  <si>
    <t>Client retainer; bank transfer</t>
  </si>
  <si>
    <t>Cleared</t>
  </si>
  <si>
    <t>Yes</t>
  </si>
  <si>
    <t>R-002</t>
  </si>
  <si>
    <t>Expense</t>
  </si>
  <si>
    <t>Property Management Co.</t>
  </si>
  <si>
    <t>Monthly studio rent; ACH</t>
  </si>
  <si>
    <t>R-003</t>
  </si>
  <si>
    <t>Payroll Provider</t>
  </si>
  <si>
    <t>Payroll run; ACH</t>
  </si>
  <si>
    <t>R-004</t>
  </si>
  <si>
    <t>Business card</t>
  </si>
  <si>
    <t>Cloud Suite</t>
  </si>
  <si>
    <t>Monthly subscriptions; card</t>
  </si>
  <si>
    <t>R-005</t>
  </si>
  <si>
    <t>Transfer Out</t>
  </si>
  <si>
    <t>Reserve savings</t>
  </si>
  <si>
    <t>Transfer</t>
  </si>
  <si>
    <t>Internal move between owned accounts</t>
  </si>
  <si>
    <t>R-006</t>
  </si>
  <si>
    <t>Transfer In</t>
  </si>
  <si>
    <t>Matching side of internal move</t>
  </si>
  <si>
    <t>R-007</t>
  </si>
  <si>
    <t>Retail sales</t>
  </si>
  <si>
    <t>Card settlement</t>
  </si>
  <si>
    <t>R-008</t>
  </si>
  <si>
    <t>Ad Network</t>
  </si>
  <si>
    <t>Campaign spend; card</t>
  </si>
  <si>
    <t>No</t>
  </si>
  <si>
    <t>R-009</t>
  </si>
  <si>
    <t>Rail Booking</t>
  </si>
  <si>
    <t>Conference ticket; card</t>
  </si>
  <si>
    <t>Pending</t>
  </si>
  <si>
    <t>R-010</t>
  </si>
  <si>
    <t>Eastlake Client</t>
  </si>
  <si>
    <t>Invoice deposit not yet received</t>
  </si>
  <si>
    <t>R-011</t>
  </si>
  <si>
    <t>Electric Utility</t>
  </si>
  <si>
    <t>Monthly service; ACH</t>
  </si>
  <si>
    <t>R-012</t>
  </si>
  <si>
    <t>Community Bank</t>
  </si>
  <si>
    <t>Account fees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</si>
</sst>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2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0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</row>
    <row r="2">
      <c r="A2" s="1" t="s">
        <v>2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3</v>
      </c>
      <c r="B3" s="1" t="s">
        <v>1</v>
      </c>
      <c r="C3" s="1" t="s">
        <v>1</v>
      </c>
      <c r="D3" s="1" t="s">
        <v>4</v>
      </c>
      <c r="E3" s="1" t="s">
        <v>1</v>
      </c>
      <c r="F3" s="1" t="s">
        <v>1</v>
      </c>
      <c r="G3" s="1" t="s">
        <v>5</v>
      </c>
      <c r="H3" s="1" t="s">
        <v>1</v>
      </c>
      <c r="I3" s="1" t="s">
        <v>1</v>
      </c>
      <c r="J3" s="1" t="s">
        <v>1</v>
      </c>
    </row>
    <row r="4">
      <c r="A4" s="2" t="s">
        <v>6</v>
      </c>
      <c r="B4" s="3">
        <v>2.0260901E7</v>
      </c>
      <c r="C4" s="2" t="s">
        <v>1</v>
      </c>
      <c r="D4" s="2" t="s">
        <v>7</v>
      </c>
      <c r="E4" s="2">
        <f>SUMIFS($G$18:$G$46,$C$18:$C$46,"Income",$I$18:$I$46,"Cleared",$A$18:$A$46,"&gt;="&amp;$B$4,$A$18:$A$46,"&lt;="&amp;MIN($B$5,$B$6))</f>
        <v>8050</v>
      </c>
      <c r="F4" s="2" t="s">
        <v>1</v>
      </c>
      <c r="G4" s="2" t="s">
        <v>8</v>
      </c>
      <c r="H4" s="2" t="s">
        <v>9</v>
      </c>
      <c r="I4" s="2" t="s">
        <v>10</v>
      </c>
      <c r="J4" s="2" t="s">
        <v>11</v>
      </c>
    </row>
    <row r="5">
      <c r="A5" s="1" t="s">
        <v>12</v>
      </c>
      <c r="B5" s="4">
        <v>2.026093E7</v>
      </c>
      <c r="C5" s="1" t="s">
        <v>1</v>
      </c>
      <c r="D5" s="1" t="s">
        <v>13</v>
      </c>
      <c r="E5" s="1">
        <f>SUMIFS($G$18:$G$46,$C$18:$C$46,"Expense",$I$18:$I$46,"Cleared",$A$18:$A$46,"&gt;="&amp;$B$4,$A$18:$A$46,"&lt;="&amp;MIN($B$5,$B$6))</f>
        <v>5615</v>
      </c>
      <c r="F5" s="1" t="s">
        <v>1</v>
      </c>
      <c r="G5" s="1" t="s">
        <v>14</v>
      </c>
      <c r="H5" s="4">
        <v>4200.0</v>
      </c>
      <c r="I5" s="1">
        <f t="shared" ref="I5:I13" si="1">SUMIFS($G$18:$G$46,$C$18:$C$46,"Expense",$F$18:$F$46,$G5,$I$18:$I$46,"Cleared",$A$18:$A$46,"&gt;="&amp;$B$4,$A$18:$A$46,"&lt;="&amp;MIN($B$5,$B$6))</f>
        <v>2600</v>
      </c>
      <c r="J5" s="1">
        <f t="shared" ref="J5:J13" si="2">$H5-$I5</f>
        <v>1600</v>
      </c>
    </row>
    <row r="6">
      <c r="A6" s="1" t="s">
        <v>15</v>
      </c>
      <c r="B6" s="4">
        <v>2.026093E7</v>
      </c>
      <c r="C6" s="1" t="s">
        <v>1</v>
      </c>
      <c r="D6" s="1" t="s">
        <v>16</v>
      </c>
      <c r="E6" s="1">
        <f>$E$4-$E$5</f>
        <v>2435</v>
      </c>
      <c r="F6" s="1" t="s">
        <v>1</v>
      </c>
      <c r="G6" s="1" t="s">
        <v>17</v>
      </c>
      <c r="H6" s="4">
        <v>1800.0</v>
      </c>
      <c r="I6" s="1">
        <f t="shared" si="1"/>
        <v>1800</v>
      </c>
      <c r="J6" s="1">
        <f t="shared" si="2"/>
        <v>0</v>
      </c>
    </row>
    <row r="7">
      <c r="A7" s="1" t="s">
        <v>18</v>
      </c>
      <c r="B7" s="4">
        <v>8500.0</v>
      </c>
      <c r="C7" s="1" t="s">
        <v>1</v>
      </c>
      <c r="D7" s="1" t="s">
        <v>19</v>
      </c>
      <c r="E7" s="1">
        <f>SUMIFS($G$18:$G$46,$C$18:$C$46,"Transfer In",$I$18:$I$46,"Cleared",$A$18:$A$46,"&gt;="&amp;$B$4,$A$18:$A$46,"&lt;="&amp;MIN($B$5,$B$6))</f>
        <v>1000</v>
      </c>
      <c r="F7" s="1" t="s">
        <v>1</v>
      </c>
      <c r="G7" s="1" t="s">
        <v>20</v>
      </c>
      <c r="H7" s="4">
        <v>650.0</v>
      </c>
      <c r="I7" s="1">
        <f t="shared" si="1"/>
        <v>240</v>
      </c>
      <c r="J7" s="1">
        <f t="shared" si="2"/>
        <v>410</v>
      </c>
    </row>
    <row r="8">
      <c r="A8" s="1" t="s">
        <v>21</v>
      </c>
      <c r="B8" s="4">
        <v>14000.0</v>
      </c>
      <c r="C8" s="1" t="s">
        <v>1</v>
      </c>
      <c r="D8" s="1" t="s">
        <v>22</v>
      </c>
      <c r="E8" s="1">
        <f>SUMIFS($G$18:$G$46,$C$18:$C$46,"Transfer Out",$I$18:$I$46,"Cleared",$A$18:$A$46,"&gt;="&amp;$B$4,$A$18:$A$46,"&lt;="&amp;MIN($B$5,$B$6))</f>
        <v>1000</v>
      </c>
      <c r="F8" s="1" t="s">
        <v>1</v>
      </c>
      <c r="G8" s="1" t="s">
        <v>23</v>
      </c>
      <c r="H8" s="4">
        <v>800.0</v>
      </c>
      <c r="I8" s="1">
        <f t="shared" si="1"/>
        <v>620</v>
      </c>
      <c r="J8" s="1">
        <f t="shared" si="2"/>
        <v>180</v>
      </c>
    </row>
    <row r="9">
      <c r="A9" s="1" t="s">
        <v>24</v>
      </c>
      <c r="B9" s="4">
        <v>9500.0</v>
      </c>
      <c r="C9" s="1" t="s">
        <v>1</v>
      </c>
      <c r="D9" s="1" t="s">
        <v>25</v>
      </c>
      <c r="E9" s="1">
        <f>$B$7+$E$6+$E$7-$E$8</f>
        <v>10935</v>
      </c>
      <c r="F9" s="1" t="s">
        <v>1</v>
      </c>
      <c r="G9" s="1" t="s">
        <v>26</v>
      </c>
      <c r="H9" s="4">
        <v>700.0</v>
      </c>
      <c r="I9" s="1">
        <f t="shared" si="1"/>
        <v>0</v>
      </c>
      <c r="J9" s="1">
        <f t="shared" si="2"/>
        <v>700</v>
      </c>
    </row>
    <row r="10">
      <c r="A10" s="1" t="s">
        <v>1</v>
      </c>
      <c r="B10" s="1" t="s">
        <v>1</v>
      </c>
      <c r="C10" s="1" t="s">
        <v>1</v>
      </c>
      <c r="D10" s="1" t="s">
        <v>27</v>
      </c>
      <c r="E10" s="1">
        <f>$E$4-$B$8</f>
        <v>-5950</v>
      </c>
      <c r="F10" s="1" t="s">
        <v>1</v>
      </c>
      <c r="G10" s="1" t="s">
        <v>28</v>
      </c>
      <c r="H10" s="4">
        <v>450.0</v>
      </c>
      <c r="I10" s="1">
        <f t="shared" si="1"/>
        <v>310</v>
      </c>
      <c r="J10" s="1">
        <f t="shared" si="2"/>
        <v>140</v>
      </c>
    </row>
    <row r="11">
      <c r="A11" s="1" t="s">
        <v>1</v>
      </c>
      <c r="B11" s="1" t="s">
        <v>1</v>
      </c>
      <c r="C11" s="1" t="s">
        <v>1</v>
      </c>
      <c r="D11" s="1" t="s">
        <v>29</v>
      </c>
      <c r="E11" s="1">
        <f>$B$9-$E$5</f>
        <v>3885</v>
      </c>
      <c r="F11" s="1" t="s">
        <v>1</v>
      </c>
      <c r="G11" s="1" t="s">
        <v>30</v>
      </c>
      <c r="H11" s="4">
        <v>400.0</v>
      </c>
      <c r="I11" s="1">
        <f t="shared" si="1"/>
        <v>0</v>
      </c>
      <c r="J11" s="1">
        <f t="shared" si="2"/>
        <v>400</v>
      </c>
    </row>
    <row r="12">
      <c r="A12" s="1" t="s">
        <v>1</v>
      </c>
      <c r="B12" s="1" t="s">
        <v>1</v>
      </c>
      <c r="C12" s="1" t="s">
        <v>1</v>
      </c>
      <c r="D12" s="1" t="s">
        <v>31</v>
      </c>
      <c r="E12" s="1">
        <f>SUMIFS($G$18:$G$46,$C$18:$C$46,"Income",$I$18:$I$46,"Pending",$A$18:$A$46,"&gt;="&amp;$B$4,$A$18:$A$46,"&lt;="&amp;MIN($B$5,$B$6))</f>
        <v>2750</v>
      </c>
      <c r="F12" s="1" t="s">
        <v>1</v>
      </c>
      <c r="G12" s="1" t="s">
        <v>32</v>
      </c>
      <c r="H12" s="4">
        <v>200.0</v>
      </c>
      <c r="I12" s="1">
        <f t="shared" si="1"/>
        <v>45</v>
      </c>
      <c r="J12" s="1">
        <f t="shared" si="2"/>
        <v>155</v>
      </c>
    </row>
    <row r="13">
      <c r="A13" s="1" t="s">
        <v>1</v>
      </c>
      <c r="B13" s="1" t="s">
        <v>1</v>
      </c>
      <c r="C13" s="1" t="s">
        <v>1</v>
      </c>
      <c r="D13" s="1" t="s">
        <v>33</v>
      </c>
      <c r="E13" s="1">
        <f>SUMIFS($G$18:$G$46,$C$18:$C$46,"Expense",$I$18:$I$46,"Pending",$A$18:$A$46,"&gt;="&amp;$B$4,$A$18:$A$46,"&lt;="&amp;MIN($B$5,$B$6))</f>
        <v>430</v>
      </c>
      <c r="F13" s="1" t="s">
        <v>1</v>
      </c>
      <c r="G13" s="1" t="s">
        <v>34</v>
      </c>
      <c r="H13" s="4">
        <v>300.0</v>
      </c>
      <c r="I13" s="1">
        <f t="shared" si="1"/>
        <v>0</v>
      </c>
      <c r="J13" s="1">
        <f t="shared" si="2"/>
        <v>300</v>
      </c>
    </row>
    <row r="14">
      <c r="A14" s="1" t="s">
        <v>1</v>
      </c>
      <c r="B14" s="1" t="s">
        <v>1</v>
      </c>
      <c r="C14" s="1" t="s">
        <v>1</v>
      </c>
      <c r="D14" s="1" t="s">
        <v>35</v>
      </c>
      <c r="E14" s="1">
        <f>COUNTIFS($I$18:$I$46,"Cleared",$J$18:$J$46,"No",$A$18:$A$46,"&gt;="&amp;$B$4,$A$18:$A$46,"&lt;="&amp;MIN($B$5,$B$6))</f>
        <v>1</v>
      </c>
      <c r="F14" s="1" t="s">
        <v>1</v>
      </c>
      <c r="G14" s="1" t="s">
        <v>36</v>
      </c>
      <c r="H14" s="1">
        <f>SUM($H$5:$H$13)</f>
        <v>9500</v>
      </c>
      <c r="I14" s="1">
        <f>SUM($I$5:$I$13)</f>
        <v>5615</v>
      </c>
      <c r="J14" s="1">
        <f>SUM($J$5:$J$13)</f>
        <v>3885</v>
      </c>
    </row>
    <row r="15">
      <c r="A15" s="1" t="s">
        <v>1</v>
      </c>
      <c r="B15" s="1" t="s">
        <v>1</v>
      </c>
      <c r="C15" s="1" t="s">
        <v>1</v>
      </c>
      <c r="D15" s="1" t="s">
        <v>37</v>
      </c>
      <c r="E15" s="1" t="str">
        <f>IF(OR($E$9&lt;0,$E$14&gt;0),"Review","OK")</f>
        <v>Review</v>
      </c>
      <c r="F15" s="1" t="s">
        <v>1</v>
      </c>
      <c r="G15" s="1" t="s">
        <v>38</v>
      </c>
      <c r="H15" s="1" t="s">
        <v>1</v>
      </c>
      <c r="I15" s="1" t="s">
        <v>1</v>
      </c>
      <c r="J15" s="1" t="s">
        <v>1</v>
      </c>
    </row>
    <row r="16">
      <c r="A16" s="1" t="s">
        <v>39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 t="s">
        <v>1</v>
      </c>
    </row>
    <row r="17">
      <c r="A17" s="1" t="s">
        <v>40</v>
      </c>
      <c r="B17" s="1" t="s">
        <v>41</v>
      </c>
      <c r="C17" s="1" t="s">
        <v>42</v>
      </c>
      <c r="D17" s="1" t="s">
        <v>43</v>
      </c>
      <c r="E17" s="1" t="s">
        <v>44</v>
      </c>
      <c r="F17" s="1" t="s">
        <v>8</v>
      </c>
      <c r="G17" s="1" t="s">
        <v>45</v>
      </c>
      <c r="H17" s="1" t="s">
        <v>46</v>
      </c>
      <c r="I17" s="1" t="s">
        <v>47</v>
      </c>
      <c r="J17" s="1" t="s">
        <v>48</v>
      </c>
    </row>
    <row r="18">
      <c r="A18" s="4">
        <v>2.0260902E7</v>
      </c>
      <c r="B18" s="1" t="s">
        <v>49</v>
      </c>
      <c r="C18" s="1" t="s">
        <v>50</v>
      </c>
      <c r="D18" s="1" t="s">
        <v>51</v>
      </c>
      <c r="E18" s="1" t="s">
        <v>52</v>
      </c>
      <c r="F18" s="1" t="s">
        <v>53</v>
      </c>
      <c r="G18" s="4">
        <v>4800.0</v>
      </c>
      <c r="H18" s="1" t="s">
        <v>54</v>
      </c>
      <c r="I18" s="1" t="s">
        <v>55</v>
      </c>
      <c r="J18" s="1" t="s">
        <v>56</v>
      </c>
    </row>
    <row r="19">
      <c r="A19" s="4">
        <v>2.0260903E7</v>
      </c>
      <c r="B19" s="1" t="s">
        <v>57</v>
      </c>
      <c r="C19" s="1" t="s">
        <v>58</v>
      </c>
      <c r="D19" s="1" t="s">
        <v>51</v>
      </c>
      <c r="E19" s="1" t="s">
        <v>59</v>
      </c>
      <c r="F19" s="1" t="s">
        <v>17</v>
      </c>
      <c r="G19" s="4">
        <v>1800.0</v>
      </c>
      <c r="H19" s="1" t="s">
        <v>60</v>
      </c>
      <c r="I19" s="1" t="s">
        <v>55</v>
      </c>
      <c r="J19" s="1" t="s">
        <v>56</v>
      </c>
    </row>
    <row r="20">
      <c r="A20" s="4">
        <v>2.0260905E7</v>
      </c>
      <c r="B20" s="1" t="s">
        <v>61</v>
      </c>
      <c r="C20" s="1" t="s">
        <v>58</v>
      </c>
      <c r="D20" s="1" t="s">
        <v>51</v>
      </c>
      <c r="E20" s="1" t="s">
        <v>62</v>
      </c>
      <c r="F20" s="1" t="s">
        <v>14</v>
      </c>
      <c r="G20" s="4">
        <v>2600.0</v>
      </c>
      <c r="H20" s="1" t="s">
        <v>63</v>
      </c>
      <c r="I20" s="1" t="s">
        <v>55</v>
      </c>
      <c r="J20" s="1" t="s">
        <v>56</v>
      </c>
    </row>
    <row r="21">
      <c r="A21" s="4">
        <v>2.0260907E7</v>
      </c>
      <c r="B21" s="1" t="s">
        <v>64</v>
      </c>
      <c r="C21" s="1" t="s">
        <v>58</v>
      </c>
      <c r="D21" s="1" t="s">
        <v>65</v>
      </c>
      <c r="E21" s="1" t="s">
        <v>66</v>
      </c>
      <c r="F21" s="1" t="s">
        <v>20</v>
      </c>
      <c r="G21" s="4">
        <v>240.0</v>
      </c>
      <c r="H21" s="1" t="s">
        <v>67</v>
      </c>
      <c r="I21" s="1" t="s">
        <v>55</v>
      </c>
      <c r="J21" s="1" t="s">
        <v>56</v>
      </c>
    </row>
    <row r="22">
      <c r="A22" s="4">
        <v>2.026091E7</v>
      </c>
      <c r="B22" s="1" t="s">
        <v>68</v>
      </c>
      <c r="C22" s="1" t="s">
        <v>69</v>
      </c>
      <c r="D22" s="1" t="s">
        <v>51</v>
      </c>
      <c r="E22" s="1" t="s">
        <v>70</v>
      </c>
      <c r="F22" s="1" t="s">
        <v>71</v>
      </c>
      <c r="G22" s="4">
        <v>1000.0</v>
      </c>
      <c r="H22" s="1" t="s">
        <v>72</v>
      </c>
      <c r="I22" s="1" t="s">
        <v>55</v>
      </c>
      <c r="J22" s="1" t="s">
        <v>56</v>
      </c>
    </row>
    <row r="23">
      <c r="A23" s="4">
        <v>2.026091E7</v>
      </c>
      <c r="B23" s="1" t="s">
        <v>73</v>
      </c>
      <c r="C23" s="1" t="s">
        <v>74</v>
      </c>
      <c r="D23" s="1" t="s">
        <v>70</v>
      </c>
      <c r="E23" s="1" t="s">
        <v>51</v>
      </c>
      <c r="F23" s="1" t="s">
        <v>71</v>
      </c>
      <c r="G23" s="4">
        <v>1000.0</v>
      </c>
      <c r="H23" s="1" t="s">
        <v>75</v>
      </c>
      <c r="I23" s="1" t="s">
        <v>55</v>
      </c>
      <c r="J23" s="1" t="s">
        <v>56</v>
      </c>
    </row>
    <row r="24">
      <c r="A24" s="4">
        <v>2.0260914E7</v>
      </c>
      <c r="B24" s="1" t="s">
        <v>76</v>
      </c>
      <c r="C24" s="1" t="s">
        <v>50</v>
      </c>
      <c r="D24" s="1" t="s">
        <v>51</v>
      </c>
      <c r="E24" s="1" t="s">
        <v>77</v>
      </c>
      <c r="F24" s="1" t="s">
        <v>53</v>
      </c>
      <c r="G24" s="4">
        <v>3250.0</v>
      </c>
      <c r="H24" s="1" t="s">
        <v>78</v>
      </c>
      <c r="I24" s="1" t="s">
        <v>55</v>
      </c>
      <c r="J24" s="1" t="s">
        <v>56</v>
      </c>
    </row>
    <row r="25">
      <c r="A25" s="4">
        <v>2.0260918E7</v>
      </c>
      <c r="B25" s="1" t="s">
        <v>79</v>
      </c>
      <c r="C25" s="1" t="s">
        <v>58</v>
      </c>
      <c r="D25" s="1" t="s">
        <v>65</v>
      </c>
      <c r="E25" s="1" t="s">
        <v>80</v>
      </c>
      <c r="F25" s="1" t="s">
        <v>23</v>
      </c>
      <c r="G25" s="4">
        <v>620.0</v>
      </c>
      <c r="H25" s="1" t="s">
        <v>81</v>
      </c>
      <c r="I25" s="1" t="s">
        <v>55</v>
      </c>
      <c r="J25" s="1" t="s">
        <v>82</v>
      </c>
    </row>
    <row r="26">
      <c r="A26" s="4">
        <v>2.0260922E7</v>
      </c>
      <c r="B26" s="1" t="s">
        <v>83</v>
      </c>
      <c r="C26" s="1" t="s">
        <v>58</v>
      </c>
      <c r="D26" s="1" t="s">
        <v>65</v>
      </c>
      <c r="E26" s="1" t="s">
        <v>84</v>
      </c>
      <c r="F26" s="1" t="s">
        <v>26</v>
      </c>
      <c r="G26" s="4">
        <v>430.0</v>
      </c>
      <c r="H26" s="1" t="s">
        <v>85</v>
      </c>
      <c r="I26" s="1" t="s">
        <v>86</v>
      </c>
      <c r="J26" s="1" t="s">
        <v>82</v>
      </c>
    </row>
    <row r="27">
      <c r="A27" s="4">
        <v>2.0260925E7</v>
      </c>
      <c r="B27" s="1" t="s">
        <v>87</v>
      </c>
      <c r="C27" s="1" t="s">
        <v>50</v>
      </c>
      <c r="D27" s="1" t="s">
        <v>51</v>
      </c>
      <c r="E27" s="1" t="s">
        <v>88</v>
      </c>
      <c r="F27" s="1" t="s">
        <v>53</v>
      </c>
      <c r="G27" s="4">
        <v>2750.0</v>
      </c>
      <c r="H27" s="1" t="s">
        <v>89</v>
      </c>
      <c r="I27" s="1" t="s">
        <v>86</v>
      </c>
      <c r="J27" s="1" t="s">
        <v>82</v>
      </c>
    </row>
    <row r="28">
      <c r="A28" s="4">
        <v>2.0260928E7</v>
      </c>
      <c r="B28" s="1" t="s">
        <v>90</v>
      </c>
      <c r="C28" s="1" t="s">
        <v>58</v>
      </c>
      <c r="D28" s="1" t="s">
        <v>51</v>
      </c>
      <c r="E28" s="1" t="s">
        <v>91</v>
      </c>
      <c r="F28" s="1" t="s">
        <v>28</v>
      </c>
      <c r="G28" s="4">
        <v>310.0</v>
      </c>
      <c r="H28" s="1" t="s">
        <v>92</v>
      </c>
      <c r="I28" s="1" t="s">
        <v>55</v>
      </c>
      <c r="J28" s="1" t="s">
        <v>56</v>
      </c>
    </row>
    <row r="29">
      <c r="A29" s="4">
        <v>2.026093E7</v>
      </c>
      <c r="B29" s="1" t="s">
        <v>93</v>
      </c>
      <c r="C29" s="1" t="s">
        <v>58</v>
      </c>
      <c r="D29" s="1" t="s">
        <v>51</v>
      </c>
      <c r="E29" s="1" t="s">
        <v>94</v>
      </c>
      <c r="F29" s="1" t="s">
        <v>32</v>
      </c>
      <c r="G29" s="4">
        <v>45.0</v>
      </c>
      <c r="H29" s="1" t="s">
        <v>95</v>
      </c>
      <c r="I29" s="1" t="s">
        <v>55</v>
      </c>
      <c r="J29" s="1" t="s">
        <v>56</v>
      </c>
    </row>
    <row r="30">
      <c r="A30" s="1" t="s">
        <v>1</v>
      </c>
      <c r="B30" s="1" t="s">
        <v>1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</row>
    <row r="31">
      <c r="A31" s="1" t="s">
        <v>1</v>
      </c>
      <c r="B31" s="1" t="s">
        <v>1</v>
      </c>
      <c r="C31" s="1" t="s">
        <v>1</v>
      </c>
      <c r="D31" s="1" t="s">
        <v>1</v>
      </c>
      <c r="E31" s="1" t="s">
        <v>1</v>
      </c>
      <c r="F31" s="1" t="s">
        <v>1</v>
      </c>
      <c r="G31" s="1" t="s">
        <v>1</v>
      </c>
      <c r="H31" s="1" t="s">
        <v>1</v>
      </c>
      <c r="I31" s="1" t="s">
        <v>1</v>
      </c>
      <c r="J31" s="1" t="s">
        <v>1</v>
      </c>
    </row>
    <row r="32">
      <c r="A32" s="1" t="s">
        <v>1</v>
      </c>
      <c r="B32" s="1" t="s">
        <v>1</v>
      </c>
      <c r="C32" s="1" t="s">
        <v>1</v>
      </c>
      <c r="D32" s="1" t="s">
        <v>1</v>
      </c>
      <c r="E32" s="1" t="s">
        <v>1</v>
      </c>
      <c r="F32" s="1" t="s">
        <v>1</v>
      </c>
      <c r="G32" s="1" t="s">
        <v>1</v>
      </c>
      <c r="H32" s="1" t="s">
        <v>1</v>
      </c>
      <c r="I32" s="1" t="s">
        <v>1</v>
      </c>
      <c r="J32" s="1" t="s">
        <v>1</v>
      </c>
    </row>
    <row r="33">
      <c r="A33" s="1" t="s">
        <v>1</v>
      </c>
      <c r="B33" s="1" t="s">
        <v>1</v>
      </c>
      <c r="C33" s="1" t="s">
        <v>1</v>
      </c>
      <c r="D33" s="1" t="s">
        <v>1</v>
      </c>
      <c r="E33" s="1" t="s">
        <v>1</v>
      </c>
      <c r="F33" s="1" t="s">
        <v>1</v>
      </c>
      <c r="G33" s="1" t="s">
        <v>1</v>
      </c>
      <c r="H33" s="1" t="s">
        <v>1</v>
      </c>
      <c r="I33" s="1" t="s">
        <v>1</v>
      </c>
      <c r="J33" s="1" t="s">
        <v>1</v>
      </c>
    </row>
    <row r="34">
      <c r="A34" s="1" t="s">
        <v>1</v>
      </c>
      <c r="B34" s="1" t="s">
        <v>1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</row>
    <row r="35">
      <c r="A35" s="1" t="s">
        <v>1</v>
      </c>
      <c r="B35" s="1" t="s">
        <v>1</v>
      </c>
      <c r="C35" s="1" t="s">
        <v>1</v>
      </c>
      <c r="D35" s="1" t="s">
        <v>1</v>
      </c>
      <c r="E35" s="1" t="s">
        <v>1</v>
      </c>
      <c r="F35" s="1" t="s">
        <v>1</v>
      </c>
      <c r="G35" s="1" t="s">
        <v>1</v>
      </c>
      <c r="H35" s="1" t="s">
        <v>1</v>
      </c>
      <c r="I35" s="1" t="s">
        <v>1</v>
      </c>
      <c r="J35" s="1" t="s">
        <v>1</v>
      </c>
    </row>
    <row r="36">
      <c r="A36" s="1" t="s">
        <v>1</v>
      </c>
      <c r="B36" s="1" t="s">
        <v>1</v>
      </c>
      <c r="C36" s="1" t="s">
        <v>1</v>
      </c>
      <c r="D36" s="1" t="s">
        <v>1</v>
      </c>
      <c r="E36" s="1" t="s">
        <v>1</v>
      </c>
      <c r="F36" s="1" t="s">
        <v>1</v>
      </c>
      <c r="G36" s="1" t="s">
        <v>1</v>
      </c>
      <c r="H36" s="1" t="s">
        <v>1</v>
      </c>
      <c r="I36" s="1" t="s">
        <v>1</v>
      </c>
      <c r="J36" s="1" t="s">
        <v>1</v>
      </c>
    </row>
    <row r="37">
      <c r="A37" s="1" t="s">
        <v>1</v>
      </c>
      <c r="B37" s="1" t="s">
        <v>1</v>
      </c>
      <c r="C37" s="1" t="s">
        <v>1</v>
      </c>
      <c r="D37" s="1" t="s">
        <v>1</v>
      </c>
      <c r="E37" s="1" t="s">
        <v>1</v>
      </c>
      <c r="F37" s="1" t="s">
        <v>1</v>
      </c>
      <c r="G37" s="1" t="s">
        <v>1</v>
      </c>
      <c r="H37" s="1" t="s">
        <v>1</v>
      </c>
      <c r="I37" s="1" t="s">
        <v>1</v>
      </c>
      <c r="J37" s="1" t="s">
        <v>1</v>
      </c>
    </row>
    <row r="38">
      <c r="A38" s="1" t="s">
        <v>1</v>
      </c>
      <c r="B38" s="1" t="s">
        <v>1</v>
      </c>
      <c r="C38" s="1" t="s">
        <v>1</v>
      </c>
      <c r="D38" s="1" t="s">
        <v>1</v>
      </c>
      <c r="E38" s="1" t="s">
        <v>1</v>
      </c>
      <c r="F38" s="1" t="s">
        <v>1</v>
      </c>
      <c r="G38" s="1" t="s">
        <v>1</v>
      </c>
      <c r="H38" s="1" t="s">
        <v>1</v>
      </c>
      <c r="I38" s="1" t="s">
        <v>1</v>
      </c>
      <c r="J38" s="1" t="s">
        <v>1</v>
      </c>
    </row>
    <row r="39">
      <c r="A39" s="1" t="s">
        <v>1</v>
      </c>
      <c r="B39" s="1" t="s">
        <v>1</v>
      </c>
      <c r="C39" s="1" t="s">
        <v>1</v>
      </c>
      <c r="D39" s="1" t="s">
        <v>1</v>
      </c>
      <c r="E39" s="1" t="s">
        <v>1</v>
      </c>
      <c r="F39" s="1" t="s">
        <v>1</v>
      </c>
      <c r="G39" s="1" t="s">
        <v>1</v>
      </c>
      <c r="H39" s="1" t="s">
        <v>1</v>
      </c>
      <c r="I39" s="1" t="s">
        <v>1</v>
      </c>
      <c r="J39" s="1" t="s">
        <v>1</v>
      </c>
    </row>
    <row r="40">
      <c r="A40" s="1" t="s">
        <v>1</v>
      </c>
      <c r="B40" s="1" t="s">
        <v>1</v>
      </c>
      <c r="C40" s="1" t="s">
        <v>1</v>
      </c>
      <c r="D40" s="1" t="s">
        <v>1</v>
      </c>
      <c r="E40" s="1" t="s">
        <v>1</v>
      </c>
      <c r="F40" s="1" t="s">
        <v>1</v>
      </c>
      <c r="G40" s="1" t="s">
        <v>1</v>
      </c>
      <c r="H40" s="1" t="s">
        <v>1</v>
      </c>
      <c r="I40" s="1" t="s">
        <v>1</v>
      </c>
      <c r="J40" s="1" t="s">
        <v>1</v>
      </c>
    </row>
    <row r="41">
      <c r="A41" s="1" t="s">
        <v>1</v>
      </c>
      <c r="B41" s="1" t="s">
        <v>1</v>
      </c>
      <c r="C41" s="1" t="s">
        <v>1</v>
      </c>
      <c r="D41" s="1" t="s">
        <v>1</v>
      </c>
      <c r="E41" s="1" t="s">
        <v>1</v>
      </c>
      <c r="F41" s="1" t="s">
        <v>1</v>
      </c>
      <c r="G41" s="1" t="s">
        <v>1</v>
      </c>
      <c r="H41" s="1" t="s">
        <v>1</v>
      </c>
      <c r="I41" s="1" t="s">
        <v>1</v>
      </c>
      <c r="J41" s="1" t="s">
        <v>1</v>
      </c>
    </row>
    <row r="42">
      <c r="A42" s="1" t="s">
        <v>1</v>
      </c>
      <c r="B42" s="1" t="s">
        <v>1</v>
      </c>
      <c r="C42" s="1" t="s">
        <v>1</v>
      </c>
      <c r="D42" s="1" t="s">
        <v>1</v>
      </c>
      <c r="E42" s="1" t="s">
        <v>1</v>
      </c>
      <c r="F42" s="1" t="s">
        <v>1</v>
      </c>
      <c r="G42" s="1" t="s">
        <v>1</v>
      </c>
      <c r="H42" s="1" t="s">
        <v>1</v>
      </c>
      <c r="I42" s="1" t="s">
        <v>1</v>
      </c>
      <c r="J42" s="1" t="s">
        <v>1</v>
      </c>
    </row>
    <row r="43">
      <c r="A43" s="1" t="s">
        <v>1</v>
      </c>
      <c r="B43" s="1" t="s">
        <v>1</v>
      </c>
      <c r="C43" s="1" t="s">
        <v>1</v>
      </c>
      <c r="D43" s="1" t="s">
        <v>1</v>
      </c>
      <c r="E43" s="1" t="s">
        <v>1</v>
      </c>
      <c r="F43" s="1" t="s">
        <v>1</v>
      </c>
      <c r="G43" s="1" t="s">
        <v>1</v>
      </c>
      <c r="H43" s="1" t="s">
        <v>1</v>
      </c>
      <c r="I43" s="1" t="s">
        <v>1</v>
      </c>
      <c r="J43" s="1" t="s">
        <v>1</v>
      </c>
    </row>
    <row r="44">
      <c r="A44" s="1" t="s">
        <v>1</v>
      </c>
      <c r="B44" s="1" t="s">
        <v>1</v>
      </c>
      <c r="C44" s="1" t="s">
        <v>1</v>
      </c>
      <c r="D44" s="1" t="s">
        <v>1</v>
      </c>
      <c r="E44" s="1" t="s">
        <v>1</v>
      </c>
      <c r="F44" s="1" t="s">
        <v>1</v>
      </c>
      <c r="G44" s="1" t="s">
        <v>1</v>
      </c>
      <c r="H44" s="1" t="s">
        <v>1</v>
      </c>
      <c r="I44" s="1" t="s">
        <v>1</v>
      </c>
      <c r="J44" s="1" t="s">
        <v>1</v>
      </c>
    </row>
    <row r="45">
      <c r="A45" s="1" t="s">
        <v>1</v>
      </c>
      <c r="B45" s="1" t="s">
        <v>1</v>
      </c>
      <c r="C45" s="1" t="s">
        <v>1</v>
      </c>
      <c r="D45" s="1" t="s">
        <v>1</v>
      </c>
      <c r="E45" s="1" t="s">
        <v>1</v>
      </c>
      <c r="F45" s="1" t="s">
        <v>1</v>
      </c>
      <c r="G45" s="1" t="s">
        <v>1</v>
      </c>
      <c r="H45" s="1" t="s">
        <v>1</v>
      </c>
      <c r="I45" s="1" t="s">
        <v>1</v>
      </c>
      <c r="J45" s="1" t="s">
        <v>1</v>
      </c>
    </row>
    <row r="46">
      <c r="A46" s="1" t="s">
        <v>1</v>
      </c>
      <c r="B46" s="1" t="s">
        <v>1</v>
      </c>
      <c r="C46" s="1" t="s">
        <v>1</v>
      </c>
      <c r="D46" s="1" t="s">
        <v>1</v>
      </c>
      <c r="E46" s="1" t="s">
        <v>1</v>
      </c>
      <c r="F46" s="1" t="s">
        <v>1</v>
      </c>
      <c r="G46" s="1" t="s">
        <v>1</v>
      </c>
      <c r="H46" s="1" t="s">
        <v>1</v>
      </c>
      <c r="I46" s="1" t="s">
        <v>1</v>
      </c>
      <c r="J46" s="1" t="s">
        <v>1</v>
      </c>
    </row>
  </sheetData>
  <drawing r:id="rId1"/>
</worksheet>
</file>