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Calendar" sheetId="2" r:id="rId6"/>
    <sheet state="visible" name="Idea Bank" sheetId="3" r:id="rId7"/>
    <sheet state="visible" name="Lists" sheetId="4" r:id="rId8"/>
  </sheets>
  <definedNames/>
  <calcPr/>
</workbook>
</file>

<file path=xl/sharedStrings.xml><?xml version="1.0" encoding="utf-8"?>
<sst xmlns="http://schemas.openxmlformats.org/spreadsheetml/2006/main" count="914" uniqueCount="198">
  <si>
    <t>Status</t>
  </si>
  <si>
    <t>Idea ID</t>
  </si>
  <si>
    <t>Social Media Calendar and Performance Review</t>
  </si>
  <si>
    <t>Asset Status</t>
  </si>
  <si>
    <t>Platform</t>
  </si>
  <si>
    <t>Content Pillar</t>
  </si>
  <si>
    <t>Format</t>
  </si>
  <si>
    <t>Owner</t>
  </si>
  <si>
    <t>Idea Readiness</t>
  </si>
  <si>
    <t>Priority</t>
  </si>
  <si>
    <t>Published</t>
  </si>
  <si>
    <t/>
  </si>
  <si>
    <t>Ready</t>
  </si>
  <si>
    <t>Instagram</t>
  </si>
  <si>
    <t>Product education</t>
  </si>
  <si>
    <t>Carousel</t>
  </si>
  <si>
    <t>Maya</t>
  </si>
  <si>
    <t>Needs brief</t>
  </si>
  <si>
    <t>High</t>
  </si>
  <si>
    <t>Scheduled</t>
  </si>
  <si>
    <t>Needs alt text</t>
  </si>
  <si>
    <t>LinkedIn</t>
  </si>
  <si>
    <t>Industry insight</t>
  </si>
  <si>
    <t>Document</t>
  </si>
  <si>
    <t>Leo</t>
  </si>
  <si>
    <t>Needs design</t>
  </si>
  <si>
    <t>Medium</t>
  </si>
  <si>
    <t>In Review</t>
  </si>
  <si>
    <t>Edited</t>
  </si>
  <si>
    <t>TikTok</t>
  </si>
  <si>
    <t>Behind the scenes</t>
  </si>
  <si>
    <t>Short video</t>
  </si>
  <si>
    <t>Noor</t>
  </si>
  <si>
    <t>Needs review</t>
  </si>
  <si>
    <t>Low</t>
  </si>
  <si>
    <t>Draft</t>
  </si>
  <si>
    <t>Awaiting copy</t>
  </si>
  <si>
    <t>Facebook</t>
  </si>
  <si>
    <t>Customer story</t>
  </si>
  <si>
    <t>Reel</t>
  </si>
  <si>
    <t>Priya</t>
  </si>
  <si>
    <t>Ready to schedule</t>
  </si>
  <si>
    <t>Blocked</t>
  </si>
  <si>
    <t>Awaiting rights</t>
  </si>
  <si>
    <t>X</t>
  </si>
  <si>
    <t>Event promotion</t>
  </si>
  <si>
    <t>Text + image</t>
  </si>
  <si>
    <t>Added Date</t>
  </si>
  <si>
    <t>Selected period start</t>
  </si>
  <si>
    <t>Campaign</t>
  </si>
  <si>
    <t>Cancelled</t>
  </si>
  <si>
    <t>Audience</t>
  </si>
  <si>
    <t>Briefed</t>
  </si>
  <si>
    <t>YouTube</t>
  </si>
  <si>
    <t>Hook or Concept</t>
  </si>
  <si>
    <t>User content</t>
  </si>
  <si>
    <t>Single image</t>
  </si>
  <si>
    <t>Suggested Platform</t>
  </si>
  <si>
    <t>Parked</t>
  </si>
  <si>
    <t>Selected period end</t>
  </si>
  <si>
    <t>As-of date</t>
  </si>
  <si>
    <t>Readiness</t>
  </si>
  <si>
    <t>Target Period</t>
  </si>
  <si>
    <t>Period check</t>
  </si>
  <si>
    <t>Source or Notes</t>
  </si>
  <si>
    <t>Promoted Post ID</t>
  </si>
  <si>
    <t>Team culture</t>
  </si>
  <si>
    <t>Live reminder</t>
  </si>
  <si>
    <t>Not started</t>
  </si>
  <si>
    <t>Engagement</t>
  </si>
  <si>
    <t>Thread</t>
  </si>
  <si>
    <t>IDEA-001</t>
  </si>
  <si>
    <t>How-to</t>
  </si>
  <si>
    <t>Story</t>
  </si>
  <si>
    <t>Holiday Feature</t>
  </si>
  <si>
    <t>New customers</t>
  </si>
  <si>
    <t>A five-point checklist for choosing the right setup</t>
  </si>
  <si>
    <t>Nov 2026</t>
  </si>
  <si>
    <t>Based on recurring product questions.</t>
  </si>
  <si>
    <t>IDEA-002</t>
  </si>
  <si>
    <t>Webinar</t>
  </si>
  <si>
    <t>Operations leads</t>
  </si>
  <si>
    <t>Three common objections answered with data</t>
  </si>
  <si>
    <t>Use approved webinar talking points.</t>
  </si>
  <si>
    <t>IDEA-003</t>
  </si>
  <si>
    <t>Community</t>
  </si>
  <si>
    <t>Creators</t>
  </si>
  <si>
    <t>A day in the life of the production team</t>
  </si>
  <si>
    <t>Confirm who is comfortable appearing on camera.</t>
  </si>
  <si>
    <t>IDEA-004</t>
  </si>
  <si>
    <t>Existing followers</t>
  </si>
  <si>
    <t>Poll the audience on its hardest workflow step</t>
  </si>
  <si>
    <t>Oct 2026</t>
  </si>
  <si>
    <t>Use responses to shape a later how-to post.</t>
  </si>
  <si>
    <t>IDEA-005</t>
  </si>
  <si>
    <t>Proof Points</t>
  </si>
  <si>
    <t>Prospects</t>
  </si>
  <si>
    <t>One measurable result from a customer case study</t>
  </si>
  <si>
    <t>Use only the approved case-study wording.</t>
  </si>
  <si>
    <t>IDEA-006</t>
  </si>
  <si>
    <t>Evergreen</t>
  </si>
  <si>
    <t>Three setup mistakes and their fixes</t>
  </si>
  <si>
    <t>Assumption</t>
  </si>
  <si>
    <t>Derived from support FAQ themes.</t>
  </si>
  <si>
    <t>SM-114</t>
  </si>
  <si>
    <t>One row represents one platform-specific post. Reach/views and engagements are entered manually after publication; cancelled posts are excluded from planned counts.</t>
  </si>
  <si>
    <t>IDEA-007</t>
  </si>
  <si>
    <t>Status labels</t>
  </si>
  <si>
    <t>Hiring</t>
  </si>
  <si>
    <t>Use the exact labels on the Lists sheet.</t>
  </si>
  <si>
    <t>Potential applicants</t>
  </si>
  <si>
    <t>A team ritual that improves handoffs</t>
  </si>
  <si>
    <t>Dec 2026</t>
  </si>
  <si>
    <t>Needs participant availability.</t>
  </si>
  <si>
    <t>IDEA-008</t>
  </si>
  <si>
    <t>Thought Leadership</t>
  </si>
  <si>
    <t>A practical prediction for next year's workflow</t>
  </si>
  <si>
    <t>Add evidence before moving to review.</t>
  </si>
  <si>
    <t>Decision summary</t>
  </si>
  <si>
    <t>Planned</t>
  </si>
  <si>
    <t>Posts in period</t>
  </si>
  <si>
    <t>Draft or In Review</t>
  </si>
  <si>
    <t>Overdue next actions</t>
  </si>
  <si>
    <t>Scheduled posts with asset not Ready</t>
  </si>
  <si>
    <t>Total reach/views from published posts</t>
  </si>
  <si>
    <t>Total engagements from published posts</t>
  </si>
  <si>
    <t>Engagement rate</t>
  </si>
  <si>
    <t>Published posts missing a URL</t>
  </si>
  <si>
    <t>Nonfinal actions due in next 7 days</t>
  </si>
  <si>
    <t>Post ID</t>
  </si>
  <si>
    <t>Publish Date</t>
  </si>
  <si>
    <t>Publish Time</t>
  </si>
  <si>
    <t>Next Action Date</t>
  </si>
  <si>
    <t>Next Action</t>
  </si>
  <si>
    <t>Published URL</t>
  </si>
  <si>
    <t>Reach/Views</t>
  </si>
  <si>
    <t>Engagements</t>
  </si>
  <si>
    <t>Notes</t>
  </si>
  <si>
    <t>SM-101</t>
  </si>
  <si>
    <t>09:00</t>
  </si>
  <si>
    <t>Fall Launch</t>
  </si>
  <si>
    <t>Review comments</t>
  </si>
  <si>
    <t>https://example.com/posts/sm-101</t>
  </si>
  <si>
    <t>Strong saves on the setup checklist.</t>
  </si>
  <si>
    <t>SM-102</t>
  </si>
  <si>
    <t>08:30</t>
  </si>
  <si>
    <t>Archive metrics</t>
  </si>
  <si>
    <t>https://example.com/posts/sm-102</t>
  </si>
  <si>
    <t>Document completion rate was encouraging.</t>
  </si>
  <si>
    <t>SM-103</t>
  </si>
  <si>
    <t>17:00</t>
  </si>
  <si>
    <t>Log learnings</t>
  </si>
  <si>
    <t>https://example.com/posts/sm-103</t>
  </si>
  <si>
    <t>Opening shot retained attention.</t>
  </si>
  <si>
    <t>SM-104</t>
  </si>
  <si>
    <t>12:00</t>
  </si>
  <si>
    <t>Reply to comments</t>
  </si>
  <si>
    <t>https://example.com/posts/sm-104</t>
  </si>
  <si>
    <t>Customer quote prompted questions.</t>
  </si>
  <si>
    <t>SM-105</t>
  </si>
  <si>
    <t>10:00</t>
  </si>
  <si>
    <t>Save audience questions</t>
  </si>
  <si>
    <t>Published permalink still needs logging.</t>
  </si>
  <si>
    <t>SM-106</t>
  </si>
  <si>
    <t>Run final link check</t>
  </si>
  <si>
    <t>Registration reminder.</t>
  </si>
  <si>
    <t>SM-107</t>
  </si>
  <si>
    <t>11:30</t>
  </si>
  <si>
    <t>Queue final caption</t>
  </si>
  <si>
    <t>Accessibility text remains outstanding.</t>
  </si>
  <si>
    <t>SM-108</t>
  </si>
  <si>
    <t>16:00</t>
  </si>
  <si>
    <t>Complete legal review</t>
  </si>
  <si>
    <t>Music clearance is under review.</t>
  </si>
  <si>
    <t>SM-109</t>
  </si>
  <si>
    <t>13:00</t>
  </si>
  <si>
    <t>Add speaker tags</t>
  </si>
  <si>
    <t>Confirm speaker handles manually.</t>
  </si>
  <si>
    <t>SM-110</t>
  </si>
  <si>
    <t>10:30</t>
  </si>
  <si>
    <t>Obtain usage release</t>
  </si>
  <si>
    <t>Do not publish without written permission.</t>
  </si>
  <si>
    <t>SM-111</t>
  </si>
  <si>
    <t>08:00</t>
  </si>
  <si>
    <t>Draft employee quote</t>
  </si>
  <si>
    <t>Owner will confirm the final quote.</t>
  </si>
  <si>
    <t>SM-112</t>
  </si>
  <si>
    <t>15:00</t>
  </si>
  <si>
    <t>QA product links</t>
  </si>
  <si>
    <t>Thread includes four posts.</t>
  </si>
  <si>
    <t>SM-113</t>
  </si>
  <si>
    <t>18:00</t>
  </si>
  <si>
    <t>Seasonal</t>
  </si>
  <si>
    <t>No action</t>
  </si>
  <si>
    <t>Cancelled after campaign scope changed.</t>
  </si>
  <si>
    <t>09:30</t>
  </si>
  <si>
    <t>Complete final proof</t>
  </si>
  <si>
    <t>First post in the next planning period.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</si>
</sst>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  <xf quotePrefix="1"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example.com/posts/sm-101" TargetMode="External"/><Relationship Id="rId2" Type="http://schemas.openxmlformats.org/officeDocument/2006/relationships/hyperlink" Target="https://example.com/posts/sm-102" TargetMode="External"/><Relationship Id="rId3" Type="http://schemas.openxmlformats.org/officeDocument/2006/relationships/hyperlink" Target="https://example.com/posts/sm-103" TargetMode="External"/><Relationship Id="rId4" Type="http://schemas.openxmlformats.org/officeDocument/2006/relationships/hyperlink" Target="https://example.com/posts/sm-104" TargetMode="External"/><Relationship Id="rId5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6" width="22.63"/>
  </cols>
  <sheetData>
    <row r="1">
      <c r="A1" s="2" t="s">
        <v>2</v>
      </c>
      <c r="B1" s="2" t="s">
        <v>11</v>
      </c>
      <c r="C1" s="2" t="s">
        <v>11</v>
      </c>
      <c r="D1" s="2" t="s">
        <v>11</v>
      </c>
      <c r="E1" s="2" t="s">
        <v>11</v>
      </c>
      <c r="F1" s="2" t="s">
        <v>11</v>
      </c>
      <c r="G1" s="2" t="s">
        <v>11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</row>
    <row r="2">
      <c r="A2" s="2" t="s">
        <v>48</v>
      </c>
      <c r="B2" s="3">
        <v>46296.0</v>
      </c>
      <c r="C2" s="2" t="s">
        <v>59</v>
      </c>
      <c r="D2" s="3">
        <v>46326.0</v>
      </c>
      <c r="E2" s="2" t="s">
        <v>60</v>
      </c>
      <c r="F2" s="3">
        <v>46312.0</v>
      </c>
      <c r="G2" s="2" t="s">
        <v>63</v>
      </c>
      <c r="H2" s="2" t="str">
        <f>IF($B$2&lt;=$D$2,"OK","Fix: start is after end")</f>
        <v>OK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11</v>
      </c>
    </row>
    <row r="3">
      <c r="A3" s="2" t="s">
        <v>102</v>
      </c>
      <c r="B3" s="2" t="s">
        <v>105</v>
      </c>
      <c r="C3" s="2" t="s">
        <v>107</v>
      </c>
      <c r="D3" s="2" t="s">
        <v>109</v>
      </c>
      <c r="E3" s="2" t="s">
        <v>11</v>
      </c>
      <c r="F3" s="2" t="s">
        <v>11</v>
      </c>
      <c r="G3" s="2" t="s">
        <v>11</v>
      </c>
      <c r="H3" s="2" t="s">
        <v>11</v>
      </c>
      <c r="I3" s="2" t="s">
        <v>11</v>
      </c>
      <c r="J3" s="2" t="s">
        <v>11</v>
      </c>
      <c r="K3" s="2" t="s">
        <v>11</v>
      </c>
      <c r="L3" s="2" t="s">
        <v>11</v>
      </c>
      <c r="M3" s="2" t="s">
        <v>11</v>
      </c>
      <c r="N3" s="2" t="s">
        <v>11</v>
      </c>
      <c r="O3" s="2" t="s">
        <v>11</v>
      </c>
      <c r="P3" s="2" t="s">
        <v>11</v>
      </c>
    </row>
    <row r="4">
      <c r="A4" s="2" t="s">
        <v>11</v>
      </c>
      <c r="B4" s="2" t="s">
        <v>11</v>
      </c>
      <c r="C4" s="2" t="s">
        <v>11</v>
      </c>
      <c r="D4" s="2" t="s">
        <v>11</v>
      </c>
      <c r="E4" s="2" t="s">
        <v>11</v>
      </c>
      <c r="F4" s="2" t="s">
        <v>11</v>
      </c>
      <c r="G4" s="2" t="s">
        <v>11</v>
      </c>
      <c r="H4" s="2" t="s">
        <v>11</v>
      </c>
      <c r="I4" s="2" t="s">
        <v>11</v>
      </c>
      <c r="J4" s="2" t="s">
        <v>11</v>
      </c>
      <c r="K4" s="2" t="s">
        <v>11</v>
      </c>
      <c r="L4" s="2" t="s">
        <v>11</v>
      </c>
      <c r="M4" s="2" t="s">
        <v>11</v>
      </c>
      <c r="N4" s="2" t="s">
        <v>11</v>
      </c>
      <c r="O4" s="2" t="s">
        <v>11</v>
      </c>
      <c r="P4" s="2" t="s">
        <v>11</v>
      </c>
    </row>
    <row r="5">
      <c r="A5" s="2" t="s">
        <v>118</v>
      </c>
      <c r="B5" s="2" t="s">
        <v>11</v>
      </c>
      <c r="C5" s="2" t="s">
        <v>11</v>
      </c>
      <c r="D5" s="2" t="s">
        <v>4</v>
      </c>
      <c r="E5" s="2" t="s">
        <v>119</v>
      </c>
      <c r="F5" s="2" t="s">
        <v>10</v>
      </c>
      <c r="G5" s="2" t="s">
        <v>11</v>
      </c>
      <c r="H5" s="2" t="s">
        <v>11</v>
      </c>
      <c r="I5" s="2" t="s">
        <v>11</v>
      </c>
      <c r="J5" s="2" t="s">
        <v>11</v>
      </c>
      <c r="K5" s="2" t="s">
        <v>11</v>
      </c>
      <c r="L5" s="2" t="s">
        <v>11</v>
      </c>
      <c r="M5" s="2" t="s">
        <v>11</v>
      </c>
      <c r="N5" s="2" t="s">
        <v>11</v>
      </c>
      <c r="O5" s="2" t="s">
        <v>11</v>
      </c>
      <c r="P5" s="2" t="s">
        <v>11</v>
      </c>
    </row>
    <row r="6">
      <c r="A6" s="2" t="s">
        <v>120</v>
      </c>
      <c r="B6" s="2">
        <f>COUNTIFS($A$20:$A$50,"&lt;&gt;",$B$20:$B$50,"&gt;="&amp;$B$2,$B$20:$B$50,"&lt;="&amp;$D$2,$I$20:$I$50,"&lt;&gt;Cancelled")</f>
        <v>12</v>
      </c>
      <c r="C6" s="2" t="s">
        <v>11</v>
      </c>
      <c r="D6" s="2" t="s">
        <v>13</v>
      </c>
      <c r="E6" s="2">
        <f t="shared" ref="E6:E11" si="1">COUNTIFS($A$20:$A$50,"&lt;&gt;",$B$20:$B$50,"&gt;="&amp;$B$2,$B$20:$B$50,"&lt;="&amp;$D$2,$D$20:$D$50,$D6,$I$20:$I$50,"&lt;&gt;Cancelled")</f>
        <v>4</v>
      </c>
      <c r="F6" s="2">
        <f t="shared" ref="F6:F11" si="2">COUNTIFS($A$20:$A$50,"&lt;&gt;",$B$20:$B$50,"&gt;="&amp;$B$2,$B$20:$B$50,"&lt;="&amp;$D$2,$D$20:$D$50,$D6,$I$20:$I$50,"Published")</f>
        <v>2</v>
      </c>
      <c r="G6" s="2" t="s">
        <v>11</v>
      </c>
      <c r="H6" s="2" t="s">
        <v>11</v>
      </c>
      <c r="I6" s="2" t="s">
        <v>11</v>
      </c>
      <c r="J6" s="2" t="s">
        <v>11</v>
      </c>
      <c r="K6" s="2" t="s">
        <v>11</v>
      </c>
      <c r="L6" s="2" t="s">
        <v>11</v>
      </c>
      <c r="M6" s="2" t="s">
        <v>11</v>
      </c>
      <c r="N6" s="2" t="s">
        <v>11</v>
      </c>
      <c r="O6" s="2" t="s">
        <v>11</v>
      </c>
      <c r="P6" s="2" t="s">
        <v>11</v>
      </c>
    </row>
    <row r="7">
      <c r="A7" s="2" t="s">
        <v>10</v>
      </c>
      <c r="B7" s="2">
        <f>COUNTIFS($A$20:$A$50,"&lt;&gt;",$B$20:$B$50,"&gt;="&amp;$B$2,$B$20:$B$50,"&lt;="&amp;$D$2,$I$20:$I$50,"Published")</f>
        <v>5</v>
      </c>
      <c r="C7" s="2" t="s">
        <v>11</v>
      </c>
      <c r="D7" s="2" t="s">
        <v>21</v>
      </c>
      <c r="E7" s="2">
        <f t="shared" si="1"/>
        <v>3</v>
      </c>
      <c r="F7" s="2">
        <f t="shared" si="2"/>
        <v>1</v>
      </c>
      <c r="G7" s="2" t="s">
        <v>11</v>
      </c>
      <c r="H7" s="2" t="s">
        <v>11</v>
      </c>
      <c r="I7" s="2" t="s">
        <v>11</v>
      </c>
      <c r="J7" s="2" t="s">
        <v>11</v>
      </c>
      <c r="K7" s="2" t="s">
        <v>11</v>
      </c>
      <c r="L7" s="2" t="s">
        <v>11</v>
      </c>
      <c r="M7" s="2" t="s">
        <v>11</v>
      </c>
      <c r="N7" s="2" t="s">
        <v>11</v>
      </c>
      <c r="O7" s="2" t="s">
        <v>11</v>
      </c>
      <c r="P7" s="2" t="s">
        <v>11</v>
      </c>
    </row>
    <row r="8">
      <c r="A8" s="2" t="s">
        <v>19</v>
      </c>
      <c r="B8" s="2">
        <f>COUNTIFS($A$20:$A$50,"&lt;&gt;",$B$20:$B$50,"&gt;="&amp;$B$2,$B$20:$B$50,"&lt;="&amp;$D$2,$I$20:$I$50,"Scheduled")</f>
        <v>3</v>
      </c>
      <c r="C8" s="2" t="s">
        <v>11</v>
      </c>
      <c r="D8" s="2" t="s">
        <v>29</v>
      </c>
      <c r="E8" s="2">
        <f t="shared" si="1"/>
        <v>2</v>
      </c>
      <c r="F8" s="2">
        <f t="shared" si="2"/>
        <v>1</v>
      </c>
      <c r="G8" s="2" t="s">
        <v>11</v>
      </c>
      <c r="H8" s="2" t="s">
        <v>11</v>
      </c>
      <c r="I8" s="2" t="s">
        <v>11</v>
      </c>
      <c r="J8" s="2" t="s">
        <v>11</v>
      </c>
      <c r="K8" s="2" t="s">
        <v>11</v>
      </c>
      <c r="L8" s="2" t="s">
        <v>11</v>
      </c>
      <c r="M8" s="2" t="s">
        <v>11</v>
      </c>
      <c r="N8" s="2" t="s">
        <v>11</v>
      </c>
      <c r="O8" s="2" t="s">
        <v>11</v>
      </c>
      <c r="P8" s="2" t="s">
        <v>11</v>
      </c>
    </row>
    <row r="9">
      <c r="A9" s="2" t="s">
        <v>121</v>
      </c>
      <c r="B9" s="2">
        <f>COUNTIFS($A$20:$A$50,"&lt;&gt;",$B$20:$B$50,"&gt;="&amp;$B$2,$B$20:$B$50,"&lt;="&amp;$D$2,$I$20:$I$50,"Draft")+COUNTIFS($A$20:$A$50,"&lt;&gt;",$B$20:$B$50,"&gt;="&amp;$B$2,$B$20:$B$50,"&lt;="&amp;$D$2,$I$20:$I$50,"In Review")</f>
        <v>3</v>
      </c>
      <c r="C9" s="2" t="s">
        <v>11</v>
      </c>
      <c r="D9" s="2" t="s">
        <v>37</v>
      </c>
      <c r="E9" s="2">
        <f t="shared" si="1"/>
        <v>1</v>
      </c>
      <c r="F9" s="2">
        <f t="shared" si="2"/>
        <v>0</v>
      </c>
      <c r="G9" s="2" t="s">
        <v>11</v>
      </c>
      <c r="H9" s="2" t="s">
        <v>11</v>
      </c>
      <c r="I9" s="2" t="s">
        <v>11</v>
      </c>
      <c r="J9" s="2" t="s">
        <v>11</v>
      </c>
      <c r="K9" s="2" t="s">
        <v>11</v>
      </c>
      <c r="L9" s="2" t="s">
        <v>11</v>
      </c>
      <c r="M9" s="2" t="s">
        <v>11</v>
      </c>
      <c r="N9" s="2" t="s">
        <v>11</v>
      </c>
      <c r="O9" s="2" t="s">
        <v>11</v>
      </c>
      <c r="P9" s="2" t="s">
        <v>11</v>
      </c>
    </row>
    <row r="10">
      <c r="A10" s="2" t="s">
        <v>42</v>
      </c>
      <c r="B10" s="2">
        <f>COUNTIFS($A$20:$A$50,"&lt;&gt;",$B$20:$B$50,"&gt;="&amp;$B$2,$B$20:$B$50,"&lt;="&amp;$D$2,$I$20:$I$50,"Blocked")</f>
        <v>1</v>
      </c>
      <c r="C10" s="2" t="s">
        <v>11</v>
      </c>
      <c r="D10" s="2" t="s">
        <v>44</v>
      </c>
      <c r="E10" s="2">
        <f t="shared" si="1"/>
        <v>2</v>
      </c>
      <c r="F10" s="2">
        <f t="shared" si="2"/>
        <v>1</v>
      </c>
      <c r="G10" s="2" t="s">
        <v>11</v>
      </c>
      <c r="H10" s="2" t="s">
        <v>11</v>
      </c>
      <c r="I10" s="2" t="s">
        <v>11</v>
      </c>
      <c r="J10" s="2" t="s">
        <v>11</v>
      </c>
      <c r="K10" s="2" t="s">
        <v>11</v>
      </c>
      <c r="L10" s="2" t="s">
        <v>11</v>
      </c>
      <c r="M10" s="2" t="s">
        <v>11</v>
      </c>
      <c r="N10" s="2" t="s">
        <v>11</v>
      </c>
      <c r="O10" s="2" t="s">
        <v>11</v>
      </c>
      <c r="P10" s="2" t="s">
        <v>11</v>
      </c>
    </row>
    <row r="11">
      <c r="A11" s="2" t="s">
        <v>122</v>
      </c>
      <c r="B11" s="2">
        <f>COUNTIFS($A$20:$A$50,"&lt;&gt;",$B$20:$B$50,"&gt;="&amp;$B$2,$B$20:$B$50,"&lt;="&amp;$D$2,$J$20:$J$50,"&gt;0",$J$20:$J$50,"&lt;"&amp;$F$2,$I$20:$I$50,"&lt;&gt;Published",$I$20:$I$50,"&lt;&gt;Cancelled")</f>
        <v>2</v>
      </c>
      <c r="C11" s="2" t="s">
        <v>11</v>
      </c>
      <c r="D11" s="2" t="s">
        <v>53</v>
      </c>
      <c r="E11" s="2">
        <f t="shared" si="1"/>
        <v>0</v>
      </c>
      <c r="F11" s="2">
        <f t="shared" si="2"/>
        <v>0</v>
      </c>
      <c r="G11" s="2" t="s">
        <v>11</v>
      </c>
      <c r="H11" s="2" t="s">
        <v>11</v>
      </c>
      <c r="I11" s="2" t="s">
        <v>11</v>
      </c>
      <c r="J11" s="2" t="s">
        <v>11</v>
      </c>
      <c r="K11" s="2" t="s">
        <v>11</v>
      </c>
      <c r="L11" s="2" t="s">
        <v>11</v>
      </c>
      <c r="M11" s="2" t="s">
        <v>11</v>
      </c>
      <c r="N11" s="2" t="s">
        <v>11</v>
      </c>
      <c r="O11" s="2" t="s">
        <v>11</v>
      </c>
      <c r="P11" s="2" t="s">
        <v>11</v>
      </c>
    </row>
    <row r="12">
      <c r="A12" s="2" t="s">
        <v>123</v>
      </c>
      <c r="B12" s="2">
        <f>COUNTIFS($A$20:$A$50,"&lt;&gt;",$B$20:$B$50,"&gt;="&amp;$B$2,$B$20:$B$50,"&lt;="&amp;$D$2,$I$20:$I$50,"Scheduled",$L$20:$L$50,"&lt;&gt;Ready")</f>
        <v>1</v>
      </c>
      <c r="C12" s="2" t="s">
        <v>11</v>
      </c>
      <c r="D12" s="2" t="s">
        <v>11</v>
      </c>
      <c r="E12" s="2" t="s">
        <v>11</v>
      </c>
      <c r="F12" s="2" t="s">
        <v>11</v>
      </c>
      <c r="G12" s="2" t="s">
        <v>11</v>
      </c>
      <c r="H12" s="2" t="s">
        <v>11</v>
      </c>
      <c r="I12" s="2" t="s">
        <v>11</v>
      </c>
      <c r="J12" s="2" t="s">
        <v>11</v>
      </c>
      <c r="K12" s="2" t="s">
        <v>11</v>
      </c>
      <c r="L12" s="2" t="s">
        <v>11</v>
      </c>
      <c r="M12" s="2" t="s">
        <v>11</v>
      </c>
      <c r="N12" s="2" t="s">
        <v>11</v>
      </c>
      <c r="O12" s="2" t="s">
        <v>11</v>
      </c>
      <c r="P12" s="2" t="s">
        <v>11</v>
      </c>
    </row>
    <row r="13">
      <c r="A13" s="2" t="s">
        <v>124</v>
      </c>
      <c r="B13" s="2">
        <f>SUMIFS($N$20:$N$50,$B$20:$B$50,"&gt;="&amp;$B$2,$B$20:$B$50,"&lt;="&amp;$D$2,$I$20:$I$50,"Published")</f>
        <v>61200</v>
      </c>
      <c r="C13" s="2" t="s">
        <v>11</v>
      </c>
      <c r="D13" s="2" t="s">
        <v>11</v>
      </c>
      <c r="E13" s="2" t="s">
        <v>11</v>
      </c>
      <c r="F13" s="2" t="s">
        <v>11</v>
      </c>
      <c r="G13" s="2" t="s">
        <v>11</v>
      </c>
      <c r="H13" s="2" t="s">
        <v>11</v>
      </c>
      <c r="I13" s="2" t="s">
        <v>11</v>
      </c>
      <c r="J13" s="2" t="s">
        <v>11</v>
      </c>
      <c r="K13" s="2" t="s">
        <v>11</v>
      </c>
      <c r="L13" s="2" t="s">
        <v>11</v>
      </c>
      <c r="M13" s="2" t="s">
        <v>11</v>
      </c>
      <c r="N13" s="2" t="s">
        <v>11</v>
      </c>
      <c r="O13" s="2" t="s">
        <v>11</v>
      </c>
      <c r="P13" s="2" t="s">
        <v>11</v>
      </c>
    </row>
    <row r="14">
      <c r="A14" s="2" t="s">
        <v>125</v>
      </c>
      <c r="B14" s="2">
        <f>SUMIFS($O$20:$O$50,$B$20:$B$50,"&gt;="&amp;$B$2,$B$20:$B$50,"&lt;="&amp;$D$2,$I$20:$I$50,"Published")</f>
        <v>4556</v>
      </c>
      <c r="C14" s="2" t="s">
        <v>11</v>
      </c>
      <c r="D14" s="2" t="s">
        <v>11</v>
      </c>
      <c r="E14" s="2" t="s">
        <v>11</v>
      </c>
      <c r="F14" s="2" t="s">
        <v>11</v>
      </c>
      <c r="G14" s="2" t="s">
        <v>11</v>
      </c>
      <c r="H14" s="2" t="s">
        <v>11</v>
      </c>
      <c r="I14" s="2" t="s">
        <v>11</v>
      </c>
      <c r="J14" s="2" t="s">
        <v>11</v>
      </c>
      <c r="K14" s="2" t="s">
        <v>11</v>
      </c>
      <c r="L14" s="2" t="s">
        <v>11</v>
      </c>
      <c r="M14" s="2" t="s">
        <v>11</v>
      </c>
      <c r="N14" s="2" t="s">
        <v>11</v>
      </c>
      <c r="O14" s="2" t="s">
        <v>11</v>
      </c>
      <c r="P14" s="2" t="s">
        <v>11</v>
      </c>
    </row>
    <row r="15">
      <c r="A15" s="2" t="s">
        <v>126</v>
      </c>
      <c r="B15" s="2">
        <f>IFERROR($B$14/$B$13,0)</f>
        <v>0.07444444444</v>
      </c>
      <c r="C15" s="2" t="s">
        <v>11</v>
      </c>
      <c r="D15" s="2" t="s">
        <v>11</v>
      </c>
      <c r="E15" s="2" t="s">
        <v>11</v>
      </c>
      <c r="F15" s="2" t="s">
        <v>11</v>
      </c>
      <c r="G15" s="2" t="s">
        <v>11</v>
      </c>
      <c r="H15" s="2" t="s">
        <v>11</v>
      </c>
      <c r="I15" s="2" t="s">
        <v>11</v>
      </c>
      <c r="J15" s="2" t="s">
        <v>11</v>
      </c>
      <c r="K15" s="2" t="s">
        <v>11</v>
      </c>
      <c r="L15" s="2" t="s">
        <v>11</v>
      </c>
      <c r="M15" s="2" t="s">
        <v>11</v>
      </c>
      <c r="N15" s="2" t="s">
        <v>11</v>
      </c>
      <c r="O15" s="2" t="s">
        <v>11</v>
      </c>
      <c r="P15" s="2" t="s">
        <v>11</v>
      </c>
    </row>
    <row r="16">
      <c r="A16" s="2" t="s">
        <v>127</v>
      </c>
      <c r="B16" s="2">
        <f>COUNTIFS($A$20:$A$50,"&lt;&gt;",$B$20:$B$50,"&gt;="&amp;$B$2,$B$20:$B$50,"&lt;="&amp;$D$2,$I$20:$I$50,"Published",$M$20:$M$50,"")</f>
        <v>1</v>
      </c>
      <c r="C16" s="2" t="s">
        <v>11</v>
      </c>
      <c r="D16" s="2" t="s">
        <v>11</v>
      </c>
      <c r="E16" s="2" t="s">
        <v>11</v>
      </c>
      <c r="F16" s="2" t="s">
        <v>11</v>
      </c>
      <c r="G16" s="2" t="s">
        <v>11</v>
      </c>
      <c r="H16" s="2" t="s">
        <v>11</v>
      </c>
      <c r="I16" s="2" t="s">
        <v>11</v>
      </c>
      <c r="J16" s="2" t="s">
        <v>11</v>
      </c>
      <c r="K16" s="2" t="s">
        <v>11</v>
      </c>
      <c r="L16" s="2" t="s">
        <v>11</v>
      </c>
      <c r="M16" s="2" t="s">
        <v>11</v>
      </c>
      <c r="N16" s="2" t="s">
        <v>11</v>
      </c>
      <c r="O16" s="2" t="s">
        <v>11</v>
      </c>
      <c r="P16" s="2" t="s">
        <v>11</v>
      </c>
    </row>
    <row r="17">
      <c r="A17" s="2" t="s">
        <v>128</v>
      </c>
      <c r="B17" s="2">
        <f>COUNTIFS($A$20:$A$50,"&lt;&gt;",$B$20:$B$50,"&gt;="&amp;$B$2,$B$20:$B$50,"&lt;="&amp;$D$2,$J$20:$J$50,"&gt;="&amp;$F$2,$J$20:$J$50,"&lt;="&amp;$F$2+7,$I$20:$I$50,"&lt;&gt;Published",$I$20:$I$50,"&lt;&gt;Cancelled")</f>
        <v>4</v>
      </c>
      <c r="C17" s="2" t="s">
        <v>11</v>
      </c>
      <c r="D17" s="2" t="s">
        <v>11</v>
      </c>
      <c r="E17" s="2" t="s">
        <v>11</v>
      </c>
      <c r="F17" s="2" t="s">
        <v>11</v>
      </c>
      <c r="G17" s="2" t="s">
        <v>11</v>
      </c>
      <c r="H17" s="2" t="s">
        <v>11</v>
      </c>
      <c r="I17" s="2" t="s">
        <v>11</v>
      </c>
      <c r="J17" s="2" t="s">
        <v>11</v>
      </c>
      <c r="K17" s="2" t="s">
        <v>11</v>
      </c>
      <c r="L17" s="2" t="s">
        <v>11</v>
      </c>
      <c r="M17" s="2" t="s">
        <v>11</v>
      </c>
      <c r="N17" s="2" t="s">
        <v>11</v>
      </c>
      <c r="O17" s="2" t="s">
        <v>11</v>
      </c>
      <c r="P17" s="2" t="s">
        <v>11</v>
      </c>
    </row>
    <row r="18">
      <c r="A18" s="2" t="s">
        <v>11</v>
      </c>
      <c r="B18" s="2" t="s">
        <v>11</v>
      </c>
      <c r="C18" s="2" t="s">
        <v>11</v>
      </c>
      <c r="D18" s="2" t="s">
        <v>11</v>
      </c>
      <c r="E18" s="2" t="s">
        <v>11</v>
      </c>
      <c r="F18" s="2" t="s">
        <v>11</v>
      </c>
      <c r="G18" s="2" t="s">
        <v>11</v>
      </c>
      <c r="H18" s="2" t="s">
        <v>11</v>
      </c>
      <c r="I18" s="2" t="s">
        <v>11</v>
      </c>
      <c r="J18" s="2" t="s">
        <v>11</v>
      </c>
      <c r="K18" s="2" t="s">
        <v>11</v>
      </c>
      <c r="L18" s="2" t="s">
        <v>11</v>
      </c>
      <c r="M18" s="2" t="s">
        <v>11</v>
      </c>
      <c r="N18" s="2" t="s">
        <v>11</v>
      </c>
      <c r="O18" s="2" t="s">
        <v>11</v>
      </c>
      <c r="P18" s="2" t="s">
        <v>11</v>
      </c>
    </row>
    <row r="19">
      <c r="A19" s="1" t="s">
        <v>129</v>
      </c>
      <c r="B19" s="1" t="s">
        <v>130</v>
      </c>
      <c r="C19" s="1" t="s">
        <v>131</v>
      </c>
      <c r="D19" s="1" t="s">
        <v>4</v>
      </c>
      <c r="E19" s="1" t="s">
        <v>49</v>
      </c>
      <c r="F19" s="1" t="s">
        <v>5</v>
      </c>
      <c r="G19" s="1" t="s">
        <v>6</v>
      </c>
      <c r="H19" s="1" t="s">
        <v>7</v>
      </c>
      <c r="I19" s="1" t="s">
        <v>0</v>
      </c>
      <c r="J19" s="1" t="s">
        <v>132</v>
      </c>
      <c r="K19" s="1" t="s">
        <v>133</v>
      </c>
      <c r="L19" s="1" t="s">
        <v>3</v>
      </c>
      <c r="M19" s="1" t="s">
        <v>134</v>
      </c>
      <c r="N19" s="1" t="s">
        <v>135</v>
      </c>
      <c r="O19" s="1" t="s">
        <v>136</v>
      </c>
      <c r="P19" s="1" t="s">
        <v>137</v>
      </c>
    </row>
    <row r="20">
      <c r="A20" s="2" t="s">
        <v>138</v>
      </c>
      <c r="B20" s="3">
        <v>46297.0</v>
      </c>
      <c r="C20" s="4" t="s">
        <v>139</v>
      </c>
      <c r="D20" s="2" t="s">
        <v>13</v>
      </c>
      <c r="E20" s="2" t="s">
        <v>140</v>
      </c>
      <c r="F20" s="2" t="s">
        <v>14</v>
      </c>
      <c r="G20" s="2" t="s">
        <v>15</v>
      </c>
      <c r="H20" s="2" t="s">
        <v>16</v>
      </c>
      <c r="I20" s="2" t="s">
        <v>10</v>
      </c>
      <c r="J20" s="3">
        <v>46297.0</v>
      </c>
      <c r="K20" s="2" t="s">
        <v>141</v>
      </c>
      <c r="L20" s="2" t="s">
        <v>12</v>
      </c>
      <c r="M20" s="5" t="s">
        <v>142</v>
      </c>
      <c r="N20" s="3">
        <v>12400.0</v>
      </c>
      <c r="O20" s="3">
        <v>806.0</v>
      </c>
      <c r="P20" s="2" t="s">
        <v>143</v>
      </c>
    </row>
    <row r="21">
      <c r="A21" s="2" t="s">
        <v>144</v>
      </c>
      <c r="B21" s="3">
        <v>46300.0</v>
      </c>
      <c r="C21" s="4" t="s">
        <v>145</v>
      </c>
      <c r="D21" s="2" t="s">
        <v>21</v>
      </c>
      <c r="E21" s="2" t="s">
        <v>115</v>
      </c>
      <c r="F21" s="2" t="s">
        <v>22</v>
      </c>
      <c r="G21" s="2" t="s">
        <v>23</v>
      </c>
      <c r="H21" s="2" t="s">
        <v>24</v>
      </c>
      <c r="I21" s="2" t="s">
        <v>10</v>
      </c>
      <c r="J21" s="3">
        <v>46300.0</v>
      </c>
      <c r="K21" s="2" t="s">
        <v>146</v>
      </c>
      <c r="L21" s="2" t="s">
        <v>12</v>
      </c>
      <c r="M21" s="5" t="s">
        <v>147</v>
      </c>
      <c r="N21" s="3">
        <v>6800.0</v>
      </c>
      <c r="O21" s="3">
        <v>374.0</v>
      </c>
      <c r="P21" s="2" t="s">
        <v>148</v>
      </c>
    </row>
    <row r="22">
      <c r="A22" s="2" t="s">
        <v>149</v>
      </c>
      <c r="B22" s="3">
        <v>46302.0</v>
      </c>
      <c r="C22" s="4" t="s">
        <v>150</v>
      </c>
      <c r="D22" s="2" t="s">
        <v>29</v>
      </c>
      <c r="E22" s="2" t="s">
        <v>140</v>
      </c>
      <c r="F22" s="2" t="s">
        <v>30</v>
      </c>
      <c r="G22" s="2" t="s">
        <v>31</v>
      </c>
      <c r="H22" s="2" t="s">
        <v>32</v>
      </c>
      <c r="I22" s="2" t="s">
        <v>10</v>
      </c>
      <c r="J22" s="3">
        <v>46302.0</v>
      </c>
      <c r="K22" s="2" t="s">
        <v>151</v>
      </c>
      <c r="L22" s="2" t="s">
        <v>12</v>
      </c>
      <c r="M22" s="5" t="s">
        <v>152</v>
      </c>
      <c r="N22" s="3">
        <v>22100.0</v>
      </c>
      <c r="O22" s="3">
        <v>1989.0</v>
      </c>
      <c r="P22" s="2" t="s">
        <v>153</v>
      </c>
    </row>
    <row r="23">
      <c r="A23" s="2" t="s">
        <v>154</v>
      </c>
      <c r="B23" s="3">
        <v>46305.0</v>
      </c>
      <c r="C23" s="4" t="s">
        <v>155</v>
      </c>
      <c r="D23" s="2" t="s">
        <v>13</v>
      </c>
      <c r="E23" s="2" t="s">
        <v>85</v>
      </c>
      <c r="F23" s="2" t="s">
        <v>38</v>
      </c>
      <c r="G23" s="2" t="s">
        <v>39</v>
      </c>
      <c r="H23" s="2" t="s">
        <v>16</v>
      </c>
      <c r="I23" s="2" t="s">
        <v>10</v>
      </c>
      <c r="J23" s="3">
        <v>46305.0</v>
      </c>
      <c r="K23" s="2" t="s">
        <v>156</v>
      </c>
      <c r="L23" s="2" t="s">
        <v>12</v>
      </c>
      <c r="M23" s="5" t="s">
        <v>157</v>
      </c>
      <c r="N23" s="3">
        <v>15800.0</v>
      </c>
      <c r="O23" s="3">
        <v>1264.0</v>
      </c>
      <c r="P23" s="2" t="s">
        <v>158</v>
      </c>
    </row>
    <row r="24">
      <c r="A24" s="2" t="s">
        <v>159</v>
      </c>
      <c r="B24" s="3">
        <v>46309.0</v>
      </c>
      <c r="C24" s="4" t="s">
        <v>160</v>
      </c>
      <c r="D24" s="2" t="s">
        <v>44</v>
      </c>
      <c r="E24" s="2" t="s">
        <v>80</v>
      </c>
      <c r="F24" s="2" t="s">
        <v>45</v>
      </c>
      <c r="G24" s="2" t="s">
        <v>46</v>
      </c>
      <c r="H24" s="2" t="s">
        <v>24</v>
      </c>
      <c r="I24" s="2" t="s">
        <v>10</v>
      </c>
      <c r="J24" s="3">
        <v>46309.0</v>
      </c>
      <c r="K24" s="2" t="s">
        <v>161</v>
      </c>
      <c r="L24" s="2" t="s">
        <v>12</v>
      </c>
      <c r="M24" s="2" t="s">
        <v>11</v>
      </c>
      <c r="N24" s="3">
        <v>4100.0</v>
      </c>
      <c r="O24" s="3">
        <v>123.0</v>
      </c>
      <c r="P24" s="2" t="s">
        <v>162</v>
      </c>
    </row>
    <row r="25">
      <c r="A25" s="2" t="s">
        <v>163</v>
      </c>
      <c r="B25" s="3">
        <v>46313.0</v>
      </c>
      <c r="C25" s="4" t="s">
        <v>139</v>
      </c>
      <c r="D25" s="2" t="s">
        <v>21</v>
      </c>
      <c r="E25" s="2" t="s">
        <v>80</v>
      </c>
      <c r="F25" s="2" t="s">
        <v>45</v>
      </c>
      <c r="G25" s="2" t="s">
        <v>56</v>
      </c>
      <c r="H25" s="2" t="s">
        <v>24</v>
      </c>
      <c r="I25" s="2" t="s">
        <v>19</v>
      </c>
      <c r="J25" s="3">
        <v>46312.0</v>
      </c>
      <c r="K25" s="2" t="s">
        <v>164</v>
      </c>
      <c r="L25" s="2" t="s">
        <v>12</v>
      </c>
      <c r="M25" s="2" t="s">
        <v>11</v>
      </c>
      <c r="N25" s="3">
        <v>0.0</v>
      </c>
      <c r="O25" s="3">
        <v>0.0</v>
      </c>
      <c r="P25" s="2" t="s">
        <v>165</v>
      </c>
    </row>
    <row r="26">
      <c r="A26" s="2" t="s">
        <v>166</v>
      </c>
      <c r="B26" s="3">
        <v>46314.0</v>
      </c>
      <c r="C26" s="4" t="s">
        <v>167</v>
      </c>
      <c r="D26" s="2" t="s">
        <v>13</v>
      </c>
      <c r="E26" s="2" t="s">
        <v>140</v>
      </c>
      <c r="F26" s="2" t="s">
        <v>14</v>
      </c>
      <c r="G26" s="2" t="s">
        <v>15</v>
      </c>
      <c r="H26" s="2" t="s">
        <v>16</v>
      </c>
      <c r="I26" s="2" t="s">
        <v>19</v>
      </c>
      <c r="J26" s="3">
        <v>46313.0</v>
      </c>
      <c r="K26" s="2" t="s">
        <v>168</v>
      </c>
      <c r="L26" s="2" t="s">
        <v>20</v>
      </c>
      <c r="M26" s="2" t="s">
        <v>11</v>
      </c>
      <c r="N26" s="3">
        <v>0.0</v>
      </c>
      <c r="O26" s="3">
        <v>0.0</v>
      </c>
      <c r="P26" s="2" t="s">
        <v>169</v>
      </c>
    </row>
    <row r="27">
      <c r="A27" s="2" t="s">
        <v>170</v>
      </c>
      <c r="B27" s="3">
        <v>46316.0</v>
      </c>
      <c r="C27" s="4" t="s">
        <v>171</v>
      </c>
      <c r="D27" s="2" t="s">
        <v>29</v>
      </c>
      <c r="E27" s="2" t="s">
        <v>85</v>
      </c>
      <c r="F27" s="2" t="s">
        <v>30</v>
      </c>
      <c r="G27" s="2" t="s">
        <v>31</v>
      </c>
      <c r="H27" s="2" t="s">
        <v>32</v>
      </c>
      <c r="I27" s="2" t="s">
        <v>27</v>
      </c>
      <c r="J27" s="3">
        <v>46311.0</v>
      </c>
      <c r="K27" s="2" t="s">
        <v>172</v>
      </c>
      <c r="L27" s="2" t="s">
        <v>28</v>
      </c>
      <c r="M27" s="2" t="s">
        <v>11</v>
      </c>
      <c r="N27" s="3">
        <v>0.0</v>
      </c>
      <c r="O27" s="3">
        <v>0.0</v>
      </c>
      <c r="P27" s="2" t="s">
        <v>173</v>
      </c>
    </row>
    <row r="28">
      <c r="A28" s="2" t="s">
        <v>174</v>
      </c>
      <c r="B28" s="3">
        <v>46318.0</v>
      </c>
      <c r="C28" s="4" t="s">
        <v>175</v>
      </c>
      <c r="D28" s="2" t="s">
        <v>37</v>
      </c>
      <c r="E28" s="2" t="s">
        <v>80</v>
      </c>
      <c r="F28" s="2" t="s">
        <v>45</v>
      </c>
      <c r="G28" s="2" t="s">
        <v>67</v>
      </c>
      <c r="H28" s="2" t="s">
        <v>40</v>
      </c>
      <c r="I28" s="2" t="s">
        <v>35</v>
      </c>
      <c r="J28" s="3">
        <v>46312.0</v>
      </c>
      <c r="K28" s="2" t="s">
        <v>176</v>
      </c>
      <c r="L28" s="2" t="s">
        <v>36</v>
      </c>
      <c r="M28" s="2" t="s">
        <v>11</v>
      </c>
      <c r="N28" s="3">
        <v>0.0</v>
      </c>
      <c r="O28" s="3">
        <v>0.0</v>
      </c>
      <c r="P28" s="2" t="s">
        <v>177</v>
      </c>
    </row>
    <row r="29">
      <c r="A29" s="2" t="s">
        <v>178</v>
      </c>
      <c r="B29" s="3">
        <v>46320.0</v>
      </c>
      <c r="C29" s="4" t="s">
        <v>179</v>
      </c>
      <c r="D29" s="2" t="s">
        <v>13</v>
      </c>
      <c r="E29" s="2" t="s">
        <v>85</v>
      </c>
      <c r="F29" s="2" t="s">
        <v>55</v>
      </c>
      <c r="G29" s="2" t="s">
        <v>15</v>
      </c>
      <c r="H29" s="2" t="s">
        <v>16</v>
      </c>
      <c r="I29" s="2" t="s">
        <v>42</v>
      </c>
      <c r="J29" s="3">
        <v>46310.0</v>
      </c>
      <c r="K29" s="2" t="s">
        <v>180</v>
      </c>
      <c r="L29" s="2" t="s">
        <v>43</v>
      </c>
      <c r="M29" s="2" t="s">
        <v>11</v>
      </c>
      <c r="N29" s="3">
        <v>0.0</v>
      </c>
      <c r="O29" s="3">
        <v>0.0</v>
      </c>
      <c r="P29" s="2" t="s">
        <v>181</v>
      </c>
    </row>
    <row r="30">
      <c r="A30" s="2" t="s">
        <v>182</v>
      </c>
      <c r="B30" s="3">
        <v>46322.0</v>
      </c>
      <c r="C30" s="4" t="s">
        <v>183</v>
      </c>
      <c r="D30" s="2" t="s">
        <v>21</v>
      </c>
      <c r="E30" s="2" t="s">
        <v>108</v>
      </c>
      <c r="F30" s="2" t="s">
        <v>66</v>
      </c>
      <c r="G30" s="2" t="s">
        <v>56</v>
      </c>
      <c r="H30" s="2" t="s">
        <v>24</v>
      </c>
      <c r="I30" s="2" t="s">
        <v>35</v>
      </c>
      <c r="J30" s="3">
        <v>46315.0</v>
      </c>
      <c r="K30" s="2" t="s">
        <v>184</v>
      </c>
      <c r="L30" s="2" t="s">
        <v>52</v>
      </c>
      <c r="M30" s="2" t="s">
        <v>11</v>
      </c>
      <c r="N30" s="3">
        <v>0.0</v>
      </c>
      <c r="O30" s="3">
        <v>0.0</v>
      </c>
      <c r="P30" s="2" t="s">
        <v>185</v>
      </c>
    </row>
    <row r="31">
      <c r="A31" s="2" t="s">
        <v>186</v>
      </c>
      <c r="B31" s="3">
        <v>46324.0</v>
      </c>
      <c r="C31" s="4" t="s">
        <v>187</v>
      </c>
      <c r="D31" s="2" t="s">
        <v>44</v>
      </c>
      <c r="E31" s="2" t="s">
        <v>140</v>
      </c>
      <c r="F31" s="2" t="s">
        <v>14</v>
      </c>
      <c r="G31" s="2" t="s">
        <v>70</v>
      </c>
      <c r="H31" s="2" t="s">
        <v>40</v>
      </c>
      <c r="I31" s="2" t="s">
        <v>19</v>
      </c>
      <c r="J31" s="3">
        <v>46320.0</v>
      </c>
      <c r="K31" s="2" t="s">
        <v>188</v>
      </c>
      <c r="L31" s="2" t="s">
        <v>12</v>
      </c>
      <c r="M31" s="2" t="s">
        <v>11</v>
      </c>
      <c r="N31" s="3">
        <v>0.0</v>
      </c>
      <c r="O31" s="3">
        <v>0.0</v>
      </c>
      <c r="P31" s="2" t="s">
        <v>189</v>
      </c>
    </row>
    <row r="32">
      <c r="A32" s="2" t="s">
        <v>190</v>
      </c>
      <c r="B32" s="3">
        <v>46326.0</v>
      </c>
      <c r="C32" s="4" t="s">
        <v>191</v>
      </c>
      <c r="D32" s="2" t="s">
        <v>13</v>
      </c>
      <c r="E32" s="2" t="s">
        <v>192</v>
      </c>
      <c r="F32" s="2" t="s">
        <v>69</v>
      </c>
      <c r="G32" s="2" t="s">
        <v>73</v>
      </c>
      <c r="H32" s="2" t="s">
        <v>16</v>
      </c>
      <c r="I32" s="2" t="s">
        <v>50</v>
      </c>
      <c r="J32" s="3">
        <v>46307.0</v>
      </c>
      <c r="K32" s="2" t="s">
        <v>193</v>
      </c>
      <c r="L32" s="2" t="s">
        <v>68</v>
      </c>
      <c r="M32" s="2" t="s">
        <v>11</v>
      </c>
      <c r="N32" s="3">
        <v>0.0</v>
      </c>
      <c r="O32" s="3">
        <v>0.0</v>
      </c>
      <c r="P32" s="2" t="s">
        <v>194</v>
      </c>
    </row>
    <row r="33">
      <c r="A33" s="2" t="s">
        <v>104</v>
      </c>
      <c r="B33" s="3">
        <v>46328.0</v>
      </c>
      <c r="C33" s="4" t="s">
        <v>195</v>
      </c>
      <c r="D33" s="2" t="s">
        <v>13</v>
      </c>
      <c r="E33" s="2" t="s">
        <v>100</v>
      </c>
      <c r="F33" s="2" t="s">
        <v>72</v>
      </c>
      <c r="G33" s="2" t="s">
        <v>15</v>
      </c>
      <c r="H33" s="2" t="s">
        <v>16</v>
      </c>
      <c r="I33" s="2" t="s">
        <v>19</v>
      </c>
      <c r="J33" s="3">
        <v>46325.0</v>
      </c>
      <c r="K33" s="2" t="s">
        <v>196</v>
      </c>
      <c r="L33" s="2" t="s">
        <v>12</v>
      </c>
      <c r="M33" s="2" t="s">
        <v>11</v>
      </c>
      <c r="N33" s="3">
        <v>0.0</v>
      </c>
      <c r="O33" s="3">
        <v>0.0</v>
      </c>
      <c r="P33" s="2" t="s">
        <v>197</v>
      </c>
    </row>
    <row r="34">
      <c r="A34" s="2" t="s">
        <v>11</v>
      </c>
      <c r="B34" s="2" t="s">
        <v>11</v>
      </c>
      <c r="C34" s="2" t="s">
        <v>11</v>
      </c>
      <c r="D34" s="2" t="s">
        <v>11</v>
      </c>
      <c r="E34" s="2" t="s">
        <v>11</v>
      </c>
      <c r="F34" s="2" t="s">
        <v>11</v>
      </c>
      <c r="G34" s="2" t="s">
        <v>11</v>
      </c>
      <c r="H34" s="2" t="s">
        <v>11</v>
      </c>
      <c r="I34" s="2" t="s">
        <v>11</v>
      </c>
      <c r="J34" s="2" t="s">
        <v>11</v>
      </c>
      <c r="K34" s="2" t="s">
        <v>11</v>
      </c>
      <c r="L34" s="2" t="s">
        <v>11</v>
      </c>
      <c r="M34" s="2" t="s">
        <v>11</v>
      </c>
      <c r="N34" s="2" t="s">
        <v>11</v>
      </c>
      <c r="O34" s="2" t="s">
        <v>11</v>
      </c>
      <c r="P34" s="2" t="s">
        <v>11</v>
      </c>
    </row>
    <row r="35">
      <c r="A35" s="2" t="s">
        <v>11</v>
      </c>
      <c r="B35" s="2" t="s">
        <v>11</v>
      </c>
      <c r="C35" s="2" t="s">
        <v>11</v>
      </c>
      <c r="D35" s="2" t="s">
        <v>11</v>
      </c>
      <c r="E35" s="2" t="s">
        <v>11</v>
      </c>
      <c r="F35" s="2" t="s">
        <v>11</v>
      </c>
      <c r="G35" s="2" t="s">
        <v>11</v>
      </c>
      <c r="H35" s="2" t="s">
        <v>11</v>
      </c>
      <c r="I35" s="2" t="s">
        <v>11</v>
      </c>
      <c r="J35" s="2" t="s">
        <v>11</v>
      </c>
      <c r="K35" s="2" t="s">
        <v>11</v>
      </c>
      <c r="L35" s="2" t="s">
        <v>11</v>
      </c>
      <c r="M35" s="2" t="s">
        <v>11</v>
      </c>
      <c r="N35" s="2" t="s">
        <v>11</v>
      </c>
      <c r="O35" s="2" t="s">
        <v>11</v>
      </c>
      <c r="P35" s="2" t="s">
        <v>11</v>
      </c>
    </row>
    <row r="36">
      <c r="A36" s="2" t="s">
        <v>11</v>
      </c>
      <c r="B36" s="2" t="s">
        <v>11</v>
      </c>
      <c r="C36" s="2" t="s">
        <v>11</v>
      </c>
      <c r="D36" s="2" t="s">
        <v>11</v>
      </c>
      <c r="E36" s="2" t="s">
        <v>11</v>
      </c>
      <c r="F36" s="2" t="s">
        <v>11</v>
      </c>
      <c r="G36" s="2" t="s">
        <v>11</v>
      </c>
      <c r="H36" s="2" t="s">
        <v>11</v>
      </c>
      <c r="I36" s="2" t="s">
        <v>11</v>
      </c>
      <c r="J36" s="2" t="s">
        <v>11</v>
      </c>
      <c r="K36" s="2" t="s">
        <v>11</v>
      </c>
      <c r="L36" s="2" t="s">
        <v>11</v>
      </c>
      <c r="M36" s="2" t="s">
        <v>11</v>
      </c>
      <c r="N36" s="2" t="s">
        <v>11</v>
      </c>
      <c r="O36" s="2" t="s">
        <v>11</v>
      </c>
      <c r="P36" s="2" t="s">
        <v>11</v>
      </c>
    </row>
    <row r="37">
      <c r="A37" s="2" t="s">
        <v>11</v>
      </c>
      <c r="B37" s="2" t="s">
        <v>11</v>
      </c>
      <c r="C37" s="2" t="s">
        <v>11</v>
      </c>
      <c r="D37" s="2" t="s">
        <v>11</v>
      </c>
      <c r="E37" s="2" t="s">
        <v>11</v>
      </c>
      <c r="F37" s="2" t="s">
        <v>11</v>
      </c>
      <c r="G37" s="2" t="s">
        <v>11</v>
      </c>
      <c r="H37" s="2" t="s">
        <v>11</v>
      </c>
      <c r="I37" s="2" t="s">
        <v>11</v>
      </c>
      <c r="J37" s="2" t="s">
        <v>11</v>
      </c>
      <c r="K37" s="2" t="s">
        <v>11</v>
      </c>
      <c r="L37" s="2" t="s">
        <v>11</v>
      </c>
      <c r="M37" s="2" t="s">
        <v>11</v>
      </c>
      <c r="N37" s="2" t="s">
        <v>11</v>
      </c>
      <c r="O37" s="2" t="s">
        <v>11</v>
      </c>
      <c r="P37" s="2" t="s">
        <v>11</v>
      </c>
    </row>
    <row r="38">
      <c r="A38" s="2" t="s">
        <v>11</v>
      </c>
      <c r="B38" s="2" t="s">
        <v>11</v>
      </c>
      <c r="C38" s="2" t="s">
        <v>11</v>
      </c>
      <c r="D38" s="2" t="s">
        <v>11</v>
      </c>
      <c r="E38" s="2" t="s">
        <v>11</v>
      </c>
      <c r="F38" s="2" t="s">
        <v>11</v>
      </c>
      <c r="G38" s="2" t="s">
        <v>11</v>
      </c>
      <c r="H38" s="2" t="s">
        <v>11</v>
      </c>
      <c r="I38" s="2" t="s">
        <v>11</v>
      </c>
      <c r="J38" s="2" t="s">
        <v>11</v>
      </c>
      <c r="K38" s="2" t="s">
        <v>11</v>
      </c>
      <c r="L38" s="2" t="s">
        <v>11</v>
      </c>
      <c r="M38" s="2" t="s">
        <v>11</v>
      </c>
      <c r="N38" s="2" t="s">
        <v>11</v>
      </c>
      <c r="O38" s="2" t="s">
        <v>11</v>
      </c>
      <c r="P38" s="2" t="s">
        <v>11</v>
      </c>
    </row>
    <row r="39">
      <c r="A39" s="2" t="s">
        <v>11</v>
      </c>
      <c r="B39" s="2" t="s">
        <v>11</v>
      </c>
      <c r="C39" s="2" t="s">
        <v>11</v>
      </c>
      <c r="D39" s="2" t="s">
        <v>11</v>
      </c>
      <c r="E39" s="2" t="s">
        <v>11</v>
      </c>
      <c r="F39" s="2" t="s">
        <v>11</v>
      </c>
      <c r="G39" s="2" t="s">
        <v>11</v>
      </c>
      <c r="H39" s="2" t="s">
        <v>11</v>
      </c>
      <c r="I39" s="2" t="s">
        <v>11</v>
      </c>
      <c r="J39" s="2" t="s">
        <v>11</v>
      </c>
      <c r="K39" s="2" t="s">
        <v>11</v>
      </c>
      <c r="L39" s="2" t="s">
        <v>11</v>
      </c>
      <c r="M39" s="2" t="s">
        <v>11</v>
      </c>
      <c r="N39" s="2" t="s">
        <v>11</v>
      </c>
      <c r="O39" s="2" t="s">
        <v>11</v>
      </c>
      <c r="P39" s="2" t="s">
        <v>11</v>
      </c>
    </row>
    <row r="40">
      <c r="A40" s="2" t="s">
        <v>11</v>
      </c>
      <c r="B40" s="2" t="s">
        <v>11</v>
      </c>
      <c r="C40" s="2" t="s">
        <v>11</v>
      </c>
      <c r="D40" s="2" t="s">
        <v>11</v>
      </c>
      <c r="E40" s="2" t="s">
        <v>11</v>
      </c>
      <c r="F40" s="2" t="s">
        <v>11</v>
      </c>
      <c r="G40" s="2" t="s">
        <v>11</v>
      </c>
      <c r="H40" s="2" t="s">
        <v>11</v>
      </c>
      <c r="I40" s="2" t="s">
        <v>11</v>
      </c>
      <c r="J40" s="2" t="s">
        <v>11</v>
      </c>
      <c r="K40" s="2" t="s">
        <v>11</v>
      </c>
      <c r="L40" s="2" t="s">
        <v>11</v>
      </c>
      <c r="M40" s="2" t="s">
        <v>11</v>
      </c>
      <c r="N40" s="2" t="s">
        <v>11</v>
      </c>
      <c r="O40" s="2" t="s">
        <v>11</v>
      </c>
      <c r="P40" s="2" t="s">
        <v>11</v>
      </c>
    </row>
    <row r="41">
      <c r="A41" s="2" t="s">
        <v>11</v>
      </c>
      <c r="B41" s="2" t="s">
        <v>11</v>
      </c>
      <c r="C41" s="2" t="s">
        <v>11</v>
      </c>
      <c r="D41" s="2" t="s">
        <v>11</v>
      </c>
      <c r="E41" s="2" t="s">
        <v>11</v>
      </c>
      <c r="F41" s="2" t="s">
        <v>11</v>
      </c>
      <c r="G41" s="2" t="s">
        <v>11</v>
      </c>
      <c r="H41" s="2" t="s">
        <v>11</v>
      </c>
      <c r="I41" s="2" t="s">
        <v>11</v>
      </c>
      <c r="J41" s="2" t="s">
        <v>11</v>
      </c>
      <c r="K41" s="2" t="s">
        <v>11</v>
      </c>
      <c r="L41" s="2" t="s">
        <v>11</v>
      </c>
      <c r="M41" s="2" t="s">
        <v>11</v>
      </c>
      <c r="N41" s="2" t="s">
        <v>11</v>
      </c>
      <c r="O41" s="2" t="s">
        <v>11</v>
      </c>
      <c r="P41" s="2" t="s">
        <v>11</v>
      </c>
    </row>
    <row r="42">
      <c r="A42" s="2" t="s">
        <v>11</v>
      </c>
      <c r="B42" s="2" t="s">
        <v>11</v>
      </c>
      <c r="C42" s="2" t="s">
        <v>11</v>
      </c>
      <c r="D42" s="2" t="s">
        <v>11</v>
      </c>
      <c r="E42" s="2" t="s">
        <v>11</v>
      </c>
      <c r="F42" s="2" t="s">
        <v>11</v>
      </c>
      <c r="G42" s="2" t="s">
        <v>11</v>
      </c>
      <c r="H42" s="2" t="s">
        <v>11</v>
      </c>
      <c r="I42" s="2" t="s">
        <v>11</v>
      </c>
      <c r="J42" s="2" t="s">
        <v>11</v>
      </c>
      <c r="K42" s="2" t="s">
        <v>11</v>
      </c>
      <c r="L42" s="2" t="s">
        <v>11</v>
      </c>
      <c r="M42" s="2" t="s">
        <v>11</v>
      </c>
      <c r="N42" s="2" t="s">
        <v>11</v>
      </c>
      <c r="O42" s="2" t="s">
        <v>11</v>
      </c>
      <c r="P42" s="2" t="s">
        <v>11</v>
      </c>
    </row>
    <row r="43">
      <c r="A43" s="2" t="s">
        <v>11</v>
      </c>
      <c r="B43" s="2" t="s">
        <v>11</v>
      </c>
      <c r="C43" s="2" t="s">
        <v>11</v>
      </c>
      <c r="D43" s="2" t="s">
        <v>11</v>
      </c>
      <c r="E43" s="2" t="s">
        <v>11</v>
      </c>
      <c r="F43" s="2" t="s">
        <v>11</v>
      </c>
      <c r="G43" s="2" t="s">
        <v>11</v>
      </c>
      <c r="H43" s="2" t="s">
        <v>11</v>
      </c>
      <c r="I43" s="2" t="s">
        <v>11</v>
      </c>
      <c r="J43" s="2" t="s">
        <v>11</v>
      </c>
      <c r="K43" s="2" t="s">
        <v>11</v>
      </c>
      <c r="L43" s="2" t="s">
        <v>11</v>
      </c>
      <c r="M43" s="2" t="s">
        <v>11</v>
      </c>
      <c r="N43" s="2" t="s">
        <v>11</v>
      </c>
      <c r="O43" s="2" t="s">
        <v>11</v>
      </c>
      <c r="P43" s="2" t="s">
        <v>11</v>
      </c>
    </row>
    <row r="44">
      <c r="A44" s="2" t="s">
        <v>11</v>
      </c>
      <c r="B44" s="2" t="s">
        <v>11</v>
      </c>
      <c r="C44" s="2" t="s">
        <v>11</v>
      </c>
      <c r="D44" s="2" t="s">
        <v>11</v>
      </c>
      <c r="E44" s="2" t="s">
        <v>11</v>
      </c>
      <c r="F44" s="2" t="s">
        <v>11</v>
      </c>
      <c r="G44" s="2" t="s">
        <v>11</v>
      </c>
      <c r="H44" s="2" t="s">
        <v>11</v>
      </c>
      <c r="I44" s="2" t="s">
        <v>11</v>
      </c>
      <c r="J44" s="2" t="s">
        <v>11</v>
      </c>
      <c r="K44" s="2" t="s">
        <v>11</v>
      </c>
      <c r="L44" s="2" t="s">
        <v>11</v>
      </c>
      <c r="M44" s="2" t="s">
        <v>11</v>
      </c>
      <c r="N44" s="2" t="s">
        <v>11</v>
      </c>
      <c r="O44" s="2" t="s">
        <v>11</v>
      </c>
      <c r="P44" s="2" t="s">
        <v>11</v>
      </c>
    </row>
    <row r="45">
      <c r="A45" s="2" t="s">
        <v>11</v>
      </c>
      <c r="B45" s="2" t="s">
        <v>11</v>
      </c>
      <c r="C45" s="2" t="s">
        <v>11</v>
      </c>
      <c r="D45" s="2" t="s">
        <v>11</v>
      </c>
      <c r="E45" s="2" t="s">
        <v>11</v>
      </c>
      <c r="F45" s="2" t="s">
        <v>11</v>
      </c>
      <c r="G45" s="2" t="s">
        <v>11</v>
      </c>
      <c r="H45" s="2" t="s">
        <v>11</v>
      </c>
      <c r="I45" s="2" t="s">
        <v>11</v>
      </c>
      <c r="J45" s="2" t="s">
        <v>11</v>
      </c>
      <c r="K45" s="2" t="s">
        <v>11</v>
      </c>
      <c r="L45" s="2" t="s">
        <v>11</v>
      </c>
      <c r="M45" s="2" t="s">
        <v>11</v>
      </c>
      <c r="N45" s="2" t="s">
        <v>11</v>
      </c>
      <c r="O45" s="2" t="s">
        <v>11</v>
      </c>
      <c r="P45" s="2" t="s">
        <v>11</v>
      </c>
    </row>
    <row r="46">
      <c r="A46" s="2" t="s">
        <v>11</v>
      </c>
      <c r="B46" s="2" t="s">
        <v>11</v>
      </c>
      <c r="C46" s="2" t="s">
        <v>11</v>
      </c>
      <c r="D46" s="2" t="s">
        <v>11</v>
      </c>
      <c r="E46" s="2" t="s">
        <v>11</v>
      </c>
      <c r="F46" s="2" t="s">
        <v>11</v>
      </c>
      <c r="G46" s="2" t="s">
        <v>11</v>
      </c>
      <c r="H46" s="2" t="s">
        <v>11</v>
      </c>
      <c r="I46" s="2" t="s">
        <v>11</v>
      </c>
      <c r="J46" s="2" t="s">
        <v>11</v>
      </c>
      <c r="K46" s="2" t="s">
        <v>11</v>
      </c>
      <c r="L46" s="2" t="s">
        <v>11</v>
      </c>
      <c r="M46" s="2" t="s">
        <v>11</v>
      </c>
      <c r="N46" s="2" t="s">
        <v>11</v>
      </c>
      <c r="O46" s="2" t="s">
        <v>11</v>
      </c>
      <c r="P46" s="2" t="s">
        <v>11</v>
      </c>
    </row>
    <row r="47">
      <c r="A47" s="2" t="s">
        <v>11</v>
      </c>
      <c r="B47" s="2" t="s">
        <v>11</v>
      </c>
      <c r="C47" s="2" t="s">
        <v>11</v>
      </c>
      <c r="D47" s="2" t="s">
        <v>11</v>
      </c>
      <c r="E47" s="2" t="s">
        <v>11</v>
      </c>
      <c r="F47" s="2" t="s">
        <v>11</v>
      </c>
      <c r="G47" s="2" t="s">
        <v>11</v>
      </c>
      <c r="H47" s="2" t="s">
        <v>11</v>
      </c>
      <c r="I47" s="2" t="s">
        <v>11</v>
      </c>
      <c r="J47" s="2" t="s">
        <v>11</v>
      </c>
      <c r="K47" s="2" t="s">
        <v>11</v>
      </c>
      <c r="L47" s="2" t="s">
        <v>11</v>
      </c>
      <c r="M47" s="2" t="s">
        <v>11</v>
      </c>
      <c r="N47" s="2" t="s">
        <v>11</v>
      </c>
      <c r="O47" s="2" t="s">
        <v>11</v>
      </c>
      <c r="P47" s="2" t="s">
        <v>11</v>
      </c>
    </row>
    <row r="48">
      <c r="A48" s="2" t="s">
        <v>11</v>
      </c>
      <c r="B48" s="2" t="s">
        <v>11</v>
      </c>
      <c r="C48" s="2" t="s">
        <v>11</v>
      </c>
      <c r="D48" s="2" t="s">
        <v>11</v>
      </c>
      <c r="E48" s="2" t="s">
        <v>11</v>
      </c>
      <c r="F48" s="2" t="s">
        <v>11</v>
      </c>
      <c r="G48" s="2" t="s">
        <v>11</v>
      </c>
      <c r="H48" s="2" t="s">
        <v>11</v>
      </c>
      <c r="I48" s="2" t="s">
        <v>11</v>
      </c>
      <c r="J48" s="2" t="s">
        <v>11</v>
      </c>
      <c r="K48" s="2" t="s">
        <v>11</v>
      </c>
      <c r="L48" s="2" t="s">
        <v>11</v>
      </c>
      <c r="M48" s="2" t="s">
        <v>11</v>
      </c>
      <c r="N48" s="2" t="s">
        <v>11</v>
      </c>
      <c r="O48" s="2" t="s">
        <v>11</v>
      </c>
      <c r="P48" s="2" t="s">
        <v>11</v>
      </c>
    </row>
    <row r="49">
      <c r="A49" s="2" t="s">
        <v>11</v>
      </c>
      <c r="B49" s="2" t="s">
        <v>11</v>
      </c>
      <c r="C49" s="2" t="s">
        <v>11</v>
      </c>
      <c r="D49" s="2" t="s">
        <v>11</v>
      </c>
      <c r="E49" s="2" t="s">
        <v>11</v>
      </c>
      <c r="F49" s="2" t="s">
        <v>11</v>
      </c>
      <c r="G49" s="2" t="s">
        <v>11</v>
      </c>
      <c r="H49" s="2" t="s">
        <v>11</v>
      </c>
      <c r="I49" s="2" t="s">
        <v>11</v>
      </c>
      <c r="J49" s="2" t="s">
        <v>11</v>
      </c>
      <c r="K49" s="2" t="s">
        <v>11</v>
      </c>
      <c r="L49" s="2" t="s">
        <v>11</v>
      </c>
      <c r="M49" s="2" t="s">
        <v>11</v>
      </c>
      <c r="N49" s="2" t="s">
        <v>11</v>
      </c>
      <c r="O49" s="2" t="s">
        <v>11</v>
      </c>
      <c r="P49" s="2" t="s">
        <v>11</v>
      </c>
    </row>
    <row r="50">
      <c r="A50" s="2" t="s">
        <v>11</v>
      </c>
      <c r="B50" s="2" t="s">
        <v>11</v>
      </c>
      <c r="C50" s="2" t="s">
        <v>11</v>
      </c>
      <c r="D50" s="2" t="s">
        <v>11</v>
      </c>
      <c r="E50" s="2" t="s">
        <v>11</v>
      </c>
      <c r="F50" s="2" t="s">
        <v>11</v>
      </c>
      <c r="G50" s="2" t="s">
        <v>11</v>
      </c>
      <c r="H50" s="2" t="s">
        <v>11</v>
      </c>
      <c r="I50" s="2" t="s">
        <v>11</v>
      </c>
      <c r="J50" s="2" t="s">
        <v>11</v>
      </c>
      <c r="K50" s="2" t="s">
        <v>11</v>
      </c>
      <c r="L50" s="2" t="s">
        <v>11</v>
      </c>
      <c r="M50" s="2" t="s">
        <v>11</v>
      </c>
      <c r="N50" s="2" t="s">
        <v>11</v>
      </c>
      <c r="O50" s="2" t="s">
        <v>11</v>
      </c>
      <c r="P50" s="2" t="s">
        <v>11</v>
      </c>
    </row>
  </sheetData>
  <hyperlinks>
    <hyperlink r:id="rId1" ref="M20"/>
    <hyperlink r:id="rId2" ref="M21"/>
    <hyperlink r:id="rId3" ref="M22"/>
    <hyperlink r:id="rId4" ref="M23"/>
  </hyperlinks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4" width="22.63"/>
  </cols>
  <sheetData>
    <row r="1">
      <c r="A1" s="1" t="s">
        <v>1</v>
      </c>
      <c r="B1" s="1" t="s">
        <v>47</v>
      </c>
      <c r="C1" s="1" t="s">
        <v>49</v>
      </c>
      <c r="D1" s="1" t="s">
        <v>5</v>
      </c>
      <c r="E1" s="1" t="s">
        <v>51</v>
      </c>
      <c r="F1" s="1" t="s">
        <v>54</v>
      </c>
      <c r="G1" s="1" t="s">
        <v>57</v>
      </c>
      <c r="H1" s="1" t="s">
        <v>6</v>
      </c>
      <c r="I1" s="1" t="s">
        <v>9</v>
      </c>
      <c r="J1" s="1" t="s">
        <v>7</v>
      </c>
      <c r="K1" s="1" t="s">
        <v>61</v>
      </c>
      <c r="L1" s="1" t="s">
        <v>62</v>
      </c>
      <c r="M1" s="1" t="s">
        <v>64</v>
      </c>
      <c r="N1" s="1" t="s">
        <v>65</v>
      </c>
    </row>
    <row r="2">
      <c r="A2" s="2" t="s">
        <v>71</v>
      </c>
      <c r="B2" s="3">
        <v>46301.0</v>
      </c>
      <c r="C2" s="2" t="s">
        <v>74</v>
      </c>
      <c r="D2" s="2" t="s">
        <v>14</v>
      </c>
      <c r="E2" s="2" t="s">
        <v>75</v>
      </c>
      <c r="F2" s="2" t="s">
        <v>76</v>
      </c>
      <c r="G2" s="2" t="s">
        <v>13</v>
      </c>
      <c r="H2" s="2" t="s">
        <v>15</v>
      </c>
      <c r="I2" s="2" t="s">
        <v>18</v>
      </c>
      <c r="J2" s="2" t="s">
        <v>16</v>
      </c>
      <c r="K2" s="2" t="s">
        <v>25</v>
      </c>
      <c r="L2" s="4" t="s">
        <v>77</v>
      </c>
      <c r="M2" s="2" t="s">
        <v>78</v>
      </c>
      <c r="N2" s="2" t="s">
        <v>11</v>
      </c>
    </row>
    <row r="3">
      <c r="A3" s="2" t="s">
        <v>79</v>
      </c>
      <c r="B3" s="3">
        <v>46303.0</v>
      </c>
      <c r="C3" s="2" t="s">
        <v>80</v>
      </c>
      <c r="D3" s="2" t="s">
        <v>22</v>
      </c>
      <c r="E3" s="2" t="s">
        <v>81</v>
      </c>
      <c r="F3" s="2" t="s">
        <v>82</v>
      </c>
      <c r="G3" s="2" t="s">
        <v>21</v>
      </c>
      <c r="H3" s="2" t="s">
        <v>23</v>
      </c>
      <c r="I3" s="2" t="s">
        <v>18</v>
      </c>
      <c r="J3" s="2" t="s">
        <v>24</v>
      </c>
      <c r="K3" s="2" t="s">
        <v>33</v>
      </c>
      <c r="L3" s="4" t="s">
        <v>77</v>
      </c>
      <c r="M3" s="2" t="s">
        <v>83</v>
      </c>
      <c r="N3" s="2" t="s">
        <v>11</v>
      </c>
    </row>
    <row r="4">
      <c r="A4" s="2" t="s">
        <v>84</v>
      </c>
      <c r="B4" s="3">
        <v>46306.0</v>
      </c>
      <c r="C4" s="2" t="s">
        <v>85</v>
      </c>
      <c r="D4" s="2" t="s">
        <v>30</v>
      </c>
      <c r="E4" s="2" t="s">
        <v>86</v>
      </c>
      <c r="F4" s="2" t="s">
        <v>87</v>
      </c>
      <c r="G4" s="2" t="s">
        <v>29</v>
      </c>
      <c r="H4" s="2" t="s">
        <v>31</v>
      </c>
      <c r="I4" s="2" t="s">
        <v>26</v>
      </c>
      <c r="J4" s="2" t="s">
        <v>32</v>
      </c>
      <c r="K4" s="2" t="s">
        <v>17</v>
      </c>
      <c r="L4" s="4" t="s">
        <v>77</v>
      </c>
      <c r="M4" s="2" t="s">
        <v>88</v>
      </c>
      <c r="N4" s="2" t="s">
        <v>11</v>
      </c>
    </row>
    <row r="5">
      <c r="A5" s="2" t="s">
        <v>89</v>
      </c>
      <c r="B5" s="3">
        <v>46308.0</v>
      </c>
      <c r="C5" s="2" t="s">
        <v>85</v>
      </c>
      <c r="D5" s="2" t="s">
        <v>69</v>
      </c>
      <c r="E5" s="2" t="s">
        <v>90</v>
      </c>
      <c r="F5" s="2" t="s">
        <v>91</v>
      </c>
      <c r="G5" s="2" t="s">
        <v>44</v>
      </c>
      <c r="H5" s="2" t="s">
        <v>46</v>
      </c>
      <c r="I5" s="2" t="s">
        <v>26</v>
      </c>
      <c r="J5" s="2" t="s">
        <v>40</v>
      </c>
      <c r="K5" s="2" t="s">
        <v>41</v>
      </c>
      <c r="L5" s="4" t="s">
        <v>92</v>
      </c>
      <c r="M5" s="2" t="s">
        <v>93</v>
      </c>
      <c r="N5" s="2" t="s">
        <v>11</v>
      </c>
    </row>
    <row r="6">
      <c r="A6" s="2" t="s">
        <v>94</v>
      </c>
      <c r="B6" s="3">
        <v>46310.0</v>
      </c>
      <c r="C6" s="2" t="s">
        <v>95</v>
      </c>
      <c r="D6" s="2" t="s">
        <v>38</v>
      </c>
      <c r="E6" s="2" t="s">
        <v>96</v>
      </c>
      <c r="F6" s="2" t="s">
        <v>97</v>
      </c>
      <c r="G6" s="2" t="s">
        <v>21</v>
      </c>
      <c r="H6" s="2" t="s">
        <v>56</v>
      </c>
      <c r="I6" s="2" t="s">
        <v>18</v>
      </c>
      <c r="J6" s="2" t="s">
        <v>24</v>
      </c>
      <c r="K6" s="2" t="s">
        <v>25</v>
      </c>
      <c r="L6" s="4" t="s">
        <v>77</v>
      </c>
      <c r="M6" s="2" t="s">
        <v>98</v>
      </c>
      <c r="N6" s="2" t="s">
        <v>11</v>
      </c>
    </row>
    <row r="7">
      <c r="A7" s="2" t="s">
        <v>99</v>
      </c>
      <c r="B7" s="3">
        <v>46311.0</v>
      </c>
      <c r="C7" s="2" t="s">
        <v>100</v>
      </c>
      <c r="D7" s="2" t="s">
        <v>72</v>
      </c>
      <c r="E7" s="2" t="s">
        <v>75</v>
      </c>
      <c r="F7" s="2" t="s">
        <v>101</v>
      </c>
      <c r="G7" s="2" t="s">
        <v>13</v>
      </c>
      <c r="H7" s="2" t="s">
        <v>15</v>
      </c>
      <c r="I7" s="2" t="s">
        <v>26</v>
      </c>
      <c r="J7" s="2" t="s">
        <v>16</v>
      </c>
      <c r="K7" s="2" t="s">
        <v>19</v>
      </c>
      <c r="L7" s="4" t="s">
        <v>77</v>
      </c>
      <c r="M7" s="2" t="s">
        <v>103</v>
      </c>
      <c r="N7" s="2" t="s">
        <v>104</v>
      </c>
    </row>
    <row r="8">
      <c r="A8" s="2" t="s">
        <v>106</v>
      </c>
      <c r="B8" s="3">
        <v>46312.0</v>
      </c>
      <c r="C8" s="2" t="s">
        <v>108</v>
      </c>
      <c r="D8" s="2" t="s">
        <v>66</v>
      </c>
      <c r="E8" s="2" t="s">
        <v>110</v>
      </c>
      <c r="F8" s="2" t="s">
        <v>111</v>
      </c>
      <c r="G8" s="2" t="s">
        <v>37</v>
      </c>
      <c r="H8" s="2" t="s">
        <v>39</v>
      </c>
      <c r="I8" s="2" t="s">
        <v>34</v>
      </c>
      <c r="J8" s="2" t="s">
        <v>40</v>
      </c>
      <c r="K8" s="2" t="s">
        <v>58</v>
      </c>
      <c r="L8" s="4" t="s">
        <v>112</v>
      </c>
      <c r="M8" s="2" t="s">
        <v>113</v>
      </c>
      <c r="N8" s="2" t="s">
        <v>11</v>
      </c>
    </row>
    <row r="9">
      <c r="A9" s="2" t="s">
        <v>114</v>
      </c>
      <c r="B9" s="3">
        <v>46312.0</v>
      </c>
      <c r="C9" s="2" t="s">
        <v>115</v>
      </c>
      <c r="D9" s="2" t="s">
        <v>22</v>
      </c>
      <c r="E9" s="2" t="s">
        <v>81</v>
      </c>
      <c r="F9" s="2" t="s">
        <v>116</v>
      </c>
      <c r="G9" s="2" t="s">
        <v>21</v>
      </c>
      <c r="H9" s="2" t="s">
        <v>23</v>
      </c>
      <c r="I9" s="2" t="s">
        <v>26</v>
      </c>
      <c r="J9" s="2" t="s">
        <v>24</v>
      </c>
      <c r="K9" s="2" t="s">
        <v>17</v>
      </c>
      <c r="L9" s="4" t="s">
        <v>112</v>
      </c>
      <c r="M9" s="2" t="s">
        <v>117</v>
      </c>
      <c r="N9" s="2" t="s">
        <v>11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8" width="22.63"/>
  </cols>
  <sheetData>
    <row r="1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>
      <c r="A2" s="2" t="s">
        <v>10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</row>
    <row r="3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</row>
    <row r="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</row>
    <row r="5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11</v>
      </c>
    </row>
    <row r="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11</v>
      </c>
      <c r="G6" s="2" t="s">
        <v>19</v>
      </c>
      <c r="H6" s="2" t="s">
        <v>11</v>
      </c>
    </row>
    <row r="7">
      <c r="A7" s="2" t="s">
        <v>50</v>
      </c>
      <c r="B7" s="2" t="s">
        <v>52</v>
      </c>
      <c r="C7" s="2" t="s">
        <v>53</v>
      </c>
      <c r="D7" s="2" t="s">
        <v>55</v>
      </c>
      <c r="E7" s="2" t="s">
        <v>56</v>
      </c>
      <c r="F7" s="2" t="s">
        <v>11</v>
      </c>
      <c r="G7" s="2" t="s">
        <v>58</v>
      </c>
      <c r="H7" s="2" t="s">
        <v>11</v>
      </c>
    </row>
    <row r="8">
      <c r="A8" s="2" t="s">
        <v>11</v>
      </c>
      <c r="B8" s="2" t="s">
        <v>25</v>
      </c>
      <c r="C8" s="2" t="s">
        <v>11</v>
      </c>
      <c r="D8" s="2" t="s">
        <v>66</v>
      </c>
      <c r="E8" s="2" t="s">
        <v>67</v>
      </c>
      <c r="F8" s="2" t="s">
        <v>11</v>
      </c>
      <c r="G8" s="2" t="s">
        <v>11</v>
      </c>
      <c r="H8" s="2" t="s">
        <v>11</v>
      </c>
    </row>
    <row r="9">
      <c r="A9" s="2" t="s">
        <v>11</v>
      </c>
      <c r="B9" s="2" t="s">
        <v>68</v>
      </c>
      <c r="C9" s="2" t="s">
        <v>11</v>
      </c>
      <c r="D9" s="2" t="s">
        <v>69</v>
      </c>
      <c r="E9" s="2" t="s">
        <v>70</v>
      </c>
      <c r="F9" s="2" t="s">
        <v>11</v>
      </c>
      <c r="G9" s="2" t="s">
        <v>11</v>
      </c>
      <c r="H9" s="2" t="s">
        <v>11</v>
      </c>
    </row>
    <row r="10">
      <c r="A10" s="2" t="s">
        <v>11</v>
      </c>
      <c r="B10" s="2" t="s">
        <v>11</v>
      </c>
      <c r="C10" s="2" t="s">
        <v>11</v>
      </c>
      <c r="D10" s="2" t="s">
        <v>72</v>
      </c>
      <c r="E10" s="2" t="s">
        <v>73</v>
      </c>
      <c r="F10" s="2" t="s">
        <v>11</v>
      </c>
      <c r="G10" s="2" t="s">
        <v>11</v>
      </c>
      <c r="H10" s="2" t="s">
        <v>11</v>
      </c>
    </row>
  </sheetData>
  <drawing r:id="rId1"/>
</worksheet>
</file>